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3090" activeTab="0"/>
  </bookViews>
  <sheets>
    <sheet name="Приложение" sheetId="1" r:id="rId1"/>
  </sheets>
  <definedNames>
    <definedName name="_xlnm.Print_Area" localSheetId="0">'Приложение'!$A$1:$I$172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<sst xmlns="http://schemas.openxmlformats.org/spreadsheetml/2006/main" count="346" uniqueCount="227">
  <si>
    <t>17.</t>
  </si>
  <si>
    <t>%</t>
  </si>
  <si>
    <t>16.</t>
  </si>
  <si>
    <t>млн.руб.</t>
  </si>
  <si>
    <t>15.</t>
  </si>
  <si>
    <t>относимые на тепловую энергию отпускаемую с коллекторов источников</t>
  </si>
  <si>
    <t>14.3.</t>
  </si>
  <si>
    <t>относимые на электрическую мощность</t>
  </si>
  <si>
    <t>14.2.</t>
  </si>
  <si>
    <t>относимые на электрическую энергию</t>
  </si>
  <si>
    <t>14.1.</t>
  </si>
  <si>
    <t>14.</t>
  </si>
  <si>
    <t>13.3.</t>
  </si>
  <si>
    <t>13.2.</t>
  </si>
  <si>
    <t>13.1.</t>
  </si>
  <si>
    <t>Необходимые расходы из прибыли</t>
  </si>
  <si>
    <t>13.</t>
  </si>
  <si>
    <t>от производства электрической  энергии</t>
  </si>
  <si>
    <t>12.2.</t>
  </si>
  <si>
    <t>от производства тепловой энергии</t>
  </si>
  <si>
    <t>12.1.</t>
  </si>
  <si>
    <t>12.</t>
  </si>
  <si>
    <t>11.3.</t>
  </si>
  <si>
    <t>11.2.</t>
  </si>
  <si>
    <t>11.1.</t>
  </si>
  <si>
    <t>11.</t>
  </si>
  <si>
    <t>тыс.руб./чел</t>
  </si>
  <si>
    <t>среднемесячная заработная плата на одного работника</t>
  </si>
  <si>
    <t>10.2.</t>
  </si>
  <si>
    <t>чел.</t>
  </si>
  <si>
    <t>среднесписочная численность персонала</t>
  </si>
  <si>
    <t>10.1.</t>
  </si>
  <si>
    <t>Показатели численности персонала и фонда оплаты труда по регулируемым видам деятельности</t>
  </si>
  <si>
    <t>10.</t>
  </si>
  <si>
    <t>Амортизация</t>
  </si>
  <si>
    <t>9.</t>
  </si>
  <si>
    <t>кг./Гкал</t>
  </si>
  <si>
    <t>8.2.</t>
  </si>
  <si>
    <t>г./кВтч</t>
  </si>
  <si>
    <t>8.1.</t>
  </si>
  <si>
    <t>относимая на тепловую энергию отпускаемую с коллекторов источников</t>
  </si>
  <si>
    <t>7.3.</t>
  </si>
  <si>
    <t>относимая на электрическую мощность</t>
  </si>
  <si>
    <t>7.2.</t>
  </si>
  <si>
    <t>относимая на электрическую энергию</t>
  </si>
  <si>
    <t>7.1.</t>
  </si>
  <si>
    <t>7.</t>
  </si>
  <si>
    <t>тыс.Гкал</t>
  </si>
  <si>
    <t>Отпуск тепловой энергии в сеть</t>
  </si>
  <si>
    <t>6.</t>
  </si>
  <si>
    <t>Отпуск тепловой энергии с коллекторов</t>
  </si>
  <si>
    <t>млн.кВтч</t>
  </si>
  <si>
    <t>Полезный отпуск электрической энергии</t>
  </si>
  <si>
    <t>4.</t>
  </si>
  <si>
    <t>Производство электрической энергии</t>
  </si>
  <si>
    <t>3.</t>
  </si>
  <si>
    <t>МВт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</si>
  <si>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</si>
  <si>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2.</t>
  </si>
  <si>
    <t>Установленная мощность</t>
  </si>
  <si>
    <t>1.</t>
  </si>
  <si>
    <t>Наименование показателей</t>
  </si>
  <si>
    <t>относимая на т/э</t>
  </si>
  <si>
    <t>№ п/п</t>
  </si>
  <si>
    <t>Единица измерения</t>
  </si>
  <si>
    <t xml:space="preserve">8. </t>
  </si>
  <si>
    <t>топливо на электрическую энергию</t>
  </si>
  <si>
    <t>топливо на тепловую энергию</t>
  </si>
  <si>
    <t>Реквизиты отраслевого тарифного соглашения (дата утверждения, срок действия)</t>
  </si>
  <si>
    <t>Объем перекрестного субсидирования - всего</t>
  </si>
  <si>
    <t>относимые на тепловую энергию, отпускаемую с коллекторов источников</t>
  </si>
  <si>
    <t>Примечания:</t>
  </si>
  <si>
    <t>1)</t>
  </si>
  <si>
    <t>2)</t>
  </si>
  <si>
    <t>3)</t>
  </si>
  <si>
    <t>4)</t>
  </si>
  <si>
    <t>5)</t>
  </si>
  <si>
    <t>6)</t>
  </si>
  <si>
    <t>7)</t>
  </si>
  <si>
    <r>
      <t xml:space="preserve">Реквизиты решения по удельному расходу условного топлива на отпуск тепловой и электрической энергии </t>
    </r>
    <r>
      <rPr>
        <vertAlign val="superscript"/>
        <sz val="14"/>
        <color indexed="8"/>
        <rFont val="Times New Roman"/>
        <family val="1"/>
      </rPr>
      <t>3)</t>
    </r>
  </si>
  <si>
    <r>
      <t xml:space="preserve">относимая на э/э (мощность) </t>
    </r>
    <r>
      <rPr>
        <vertAlign val="superscript"/>
        <sz val="14"/>
        <rFont val="Times New Roman"/>
        <family val="1"/>
      </rPr>
      <t>4)</t>
    </r>
  </si>
  <si>
    <r>
      <t xml:space="preserve">Капитальные вложения из прибыли (с учетом налога на прибыль) - всего </t>
    </r>
    <r>
      <rPr>
        <b/>
        <vertAlign val="superscript"/>
        <sz val="14"/>
        <color indexed="8"/>
        <rFont val="Times New Roman"/>
        <family val="1"/>
      </rPr>
      <t>6)</t>
    </r>
  </si>
  <si>
    <r>
      <t xml:space="preserve">Чистая прибыль (убыток) </t>
    </r>
    <r>
      <rPr>
        <b/>
        <vertAlign val="superscript"/>
        <sz val="14"/>
        <color indexed="8"/>
        <rFont val="Times New Roman"/>
        <family val="1"/>
      </rPr>
      <t>5)</t>
    </r>
  </si>
  <si>
    <r>
      <t>Основные показатели деятельности ОАО "Концерн Росэнергоатом"</t>
    </r>
    <r>
      <rPr>
        <b/>
        <vertAlign val="superscript"/>
        <sz val="22"/>
        <color indexed="8"/>
        <rFont val="Times New Roman"/>
        <family val="1"/>
      </rPr>
      <t xml:space="preserve"> 1)</t>
    </r>
  </si>
  <si>
    <r>
      <t xml:space="preserve">удельный расход условного топлива на электрическую энергию </t>
    </r>
    <r>
      <rPr>
        <vertAlign val="superscript"/>
        <sz val="14"/>
        <rFont val="Times New Roman"/>
        <family val="1"/>
      </rPr>
      <t>3)</t>
    </r>
  </si>
  <si>
    <r>
      <t xml:space="preserve">удельный расход условного топлива на тепловую энергию </t>
    </r>
    <r>
      <rPr>
        <vertAlign val="superscript"/>
        <sz val="14"/>
        <rFont val="Times New Roman"/>
        <family val="1"/>
      </rPr>
      <t>3)</t>
    </r>
  </si>
  <si>
    <t>2013 год
факт</t>
  </si>
  <si>
    <t>Отраслевое соглашение по атомной энергетике, промышленности и науке на 2012-2014 годы от 10 февраля 2012 года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</si>
  <si>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</si>
  <si>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 xml:space="preserve">Топливо - всего </t>
    </r>
    <r>
      <rPr>
        <b/>
        <vertAlign val="superscript"/>
        <sz val="14"/>
        <rFont val="Times New Roman"/>
        <family val="1"/>
      </rPr>
      <t>2)</t>
    </r>
  </si>
  <si>
    <t>Установленная мощность в 2015 году указана с учетом ввода в промышленную эксплуатацию и начала поставки мощности по ДПМ энергоблоком № 4 Белоярской АЭС с 01.09.2015 и энергоблоком № 3 Ростовской АЭС с 01.10.2015</t>
  </si>
  <si>
    <t>к предложению о размере цен (тарифов), долгосрочных параметров регулирования</t>
  </si>
  <si>
    <t>2014 год
план 
(принято регулятором)</t>
  </si>
  <si>
    <t>Комплект материалов по Инвестиционной программе ОАО «Концерн Росэнергоатом» на 2015-2017 гг. направлен Госкорпорацией «Росатом» в Минэнерго России письмом от 14.03.2014 №1-12/8953.
Формы представления инвестиционной программы определены приказом Минэнерго России от 24.03.2010 №114 и включают в себя, помимо периода 2015-2017 гг., также отчетный 2013 год и текущий 2014 год.
Показатели инвестиционной программы ОАО «Концерн Росэнергоатом» 2014 года утверждены приказом Госкорпорации «Росатом» от 07.04.2014 №1/342-П.
По итогам работы за 1 полугодие 2014 года показатели были скорректированы и утверждены приказом Госкорпорации «Росатом» от 20.08.2014 №1/784-П.</t>
  </si>
  <si>
    <t>Данные представлены в целом по ОАО "Концерн Росэнергоатом" без учета Билибинской АЭС (Билибинская АЭС находится в территориально изолированной энергосистеме и ее тарификация осуществляется отдельно Комитетом государственного регулирования цен и тарифов Чукотского автономного округа, раскрытие информации в отношении данной АЭС производится отдельно в установленном порядке) и с учетом деятельности по производству тепловой энергии в режиме комбинированной и некомбинированной выработки.
Учитывая, что энергоблок № 4 Белоярской АЭС в 2014 году находится в режиме опытно-промышленной эксплуатации, показатели деятельности данного энергоблока в 2014 году не учтены.
Также не учтены показатели деятельности энергоблока № 1 Нововоронежской АЭС-2 в 2015 году, так как данный энергоблок в 2015 году будет находиться в режиме опытно-промышленной эксплуатации.</t>
  </si>
  <si>
    <t>8)</t>
  </si>
  <si>
    <t>В соответствии с пунктом 21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нормативы удельного расхода в части ядерного топлива для АЭС не устанавливаются. В части тепловой энергии нормативы удельного расхода также не устанавливаются в связи с отсутствием методики пересчета топлива, применяемого на АЭС, в условное топливо.</t>
  </si>
  <si>
    <t>Капитальные вложения из прибыли в тарифах на электрическую энергию (мощность), поставляемую ОАО "Концерн Росэнергоатом" не учитывается и соответственно по факту не осуществляется. На финансирование капитальных вложений используется чистая прибыль, сформированная по данным бухгалтерской отчетности по итогам за отчетный период, направленная на инвестиции решением годового общего собрания акционеров, в соответствии с Федеральным законом от 26.12.1995 № 208-ФЗ «Об акционерных обществах».</t>
  </si>
  <si>
    <t>Фактический показатель "Рентабельность продаж" за 2013 год указан в соответствии с бухгалтерской отчетностью по форме № 2 "Отчет о финансовых результатах за 2013 год", как отношение прибыли (убытка) от продаж к выручке по всем видам деятельности.</t>
  </si>
  <si>
    <t xml:space="preserve">Приложение
к стандартам раскрытия информации субъектами оптового и розничных рынков электрической энергии
</t>
  </si>
  <si>
    <t xml:space="preserve">Приложение № 1
к предложению о размере цен (тарифов), долгосрочных параметров регулирования
</t>
  </si>
  <si>
    <t>Раздел 1. Информация об организации</t>
  </si>
  <si>
    <t>Полное наименование</t>
  </si>
  <si>
    <t>Сокращенное наименование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</si>
  <si>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</si>
  <si>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</si>
  <si>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</si>
  <si>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</si>
  <si>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</si>
  <si>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</si>
  <si>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</si>
  <si>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Открытое акционерное общество «Российский концерн по производству электрической и тепловой энергии на атомных станциях» </t>
  </si>
  <si>
    <t>ОАО «Концерн Росэнергоатом»</t>
  </si>
  <si>
    <t>109507, Россия, г. Москва, ул. Ферганская, д.25</t>
  </si>
  <si>
    <t>Место нахождения</t>
  </si>
  <si>
    <t>115191, Россия, г. Москва, Холодильный переулок, д. 3А</t>
  </si>
  <si>
    <t>Романов Евгений Владимирович - Генеральный директор ОАО «Концерн Росэнергоатом»</t>
  </si>
  <si>
    <t>(495) 647-41-89</t>
  </si>
  <si>
    <t>(495) 647-46-03</t>
  </si>
  <si>
    <t>info@rosenergoatom.ru</t>
  </si>
  <si>
    <t xml:space="preserve">ПРЕДЛОЖЕНИЕ
о размере цен (тарифов),  долгосрочных параметров регулирования на 2015 год по: </t>
  </si>
  <si>
    <t>Ценам (тарифам)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потребителей), в целях обеспечения потребления электрической энергии населением и (или) приравненными к нему категориями потребителей;</t>
  </si>
  <si>
    <t>Ценам на мощность, поставляемую по договорам купли-продажи (поставки) мощности в 2015 году на оптовый рынок электрической энергии (мощности) с использованием новых объектов атомных станций;</t>
  </si>
  <si>
    <t>Ценам (тарифам) на электрическую энергию на 2015 год, поставляемую в условиях ограничения или отсутствия конкуренции при введении государственного регулирования.</t>
  </si>
  <si>
    <t>Приложение № 4</t>
  </si>
  <si>
    <t>10.3.</t>
  </si>
  <si>
    <t>Цены (тарифы) по регулируемым видам деятельности организации</t>
  </si>
  <si>
    <t>Приложение № 5</t>
  </si>
  <si>
    <t>№№</t>
  </si>
  <si>
    <t>Ед.изм..</t>
  </si>
  <si>
    <t>2013 г.</t>
  </si>
  <si>
    <t>2014 г.</t>
  </si>
  <si>
    <t>2015 г.</t>
  </si>
  <si>
    <t>1-е полугодие</t>
  </si>
  <si>
    <t>2-е полугодие</t>
  </si>
  <si>
    <t>1-ое полугодие</t>
  </si>
  <si>
    <t>Для генерирующих объектов</t>
  </si>
  <si>
    <t>4.1.</t>
  </si>
  <si>
    <t>Цена на электрическую энергию:</t>
  </si>
  <si>
    <t>руб./тыс.кВтч</t>
  </si>
  <si>
    <t>4.1.1.</t>
  </si>
  <si>
    <t>поставляемую в ценовых зонах оптового рынка субъектами оптового рынка-производителями э/э (мощности) по договорам, заключенным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</t>
  </si>
  <si>
    <t>руб./(МВт*ч) (без  НДС)</t>
  </si>
  <si>
    <t>действующие АЭС (введенные в эксплуатацию до 01.01.2007)</t>
  </si>
  <si>
    <t>Ростовская АЭС э/б № 2, ДПМ</t>
  </si>
  <si>
    <t>Калининская АЭС э/б №4, ДПМ</t>
  </si>
  <si>
    <t>Белоярская АЭС э/б № 4, ДПМ</t>
  </si>
  <si>
    <t>4.1.2.</t>
  </si>
  <si>
    <t>применяемые при введении государственного регулирования цен (тарифов) в ценовой зоне оптового рынка э/э</t>
  </si>
  <si>
    <t>руб./(МВт*ч)    (без  НДС)</t>
  </si>
  <si>
    <t>Нововоронежская АЭС-2, э/б №1, ДПМ</t>
  </si>
  <si>
    <t>Ростовская АЭС э/б №3, ДПМ</t>
  </si>
  <si>
    <t>4.2.</t>
  </si>
  <si>
    <t>Цена на генерирующую мощность</t>
  </si>
  <si>
    <t>4.2.1.</t>
  </si>
  <si>
    <t xml:space="preserve">руб./МВт в месяц (без НДС) </t>
  </si>
  <si>
    <t>Балаковская АЭС</t>
  </si>
  <si>
    <t>Белоярская АЭС</t>
  </si>
  <si>
    <t>Ростовская АЭС э/б № 1</t>
  </si>
  <si>
    <t xml:space="preserve">Калининская АЭС </t>
  </si>
  <si>
    <t>Кольская АЭС</t>
  </si>
  <si>
    <t>Курская АЭС</t>
  </si>
  <si>
    <t>Ленинградская АЭС</t>
  </si>
  <si>
    <t xml:space="preserve">Нововоронежская АЭС </t>
  </si>
  <si>
    <t>Смоленская АЭС</t>
  </si>
  <si>
    <t>4.2.2.</t>
  </si>
  <si>
    <t xml:space="preserve">поставляемую по  договорам купли-продажи (поставки) мощности на оптовый рынок э/э (мощности) с использованием новых объектов атомных станций </t>
  </si>
  <si>
    <t xml:space="preserve">руб.МВт в месяц (без НДС) </t>
  </si>
  <si>
    <t>4.3.</t>
  </si>
  <si>
    <t>Средний одноставочный тариф на тепловую энергию:</t>
  </si>
  <si>
    <t>Балаковская АЭС (производство и передача)</t>
  </si>
  <si>
    <t>руб./Гкал</t>
  </si>
  <si>
    <t>Белоярская АЭС (производство и передача)</t>
  </si>
  <si>
    <t>Билибинская АЭС (производство и передача)</t>
  </si>
  <si>
    <t>Калининская АЭС (производство и передача)</t>
  </si>
  <si>
    <t>Калининская АЭС (производство)</t>
  </si>
  <si>
    <t>Кольская  АЭС для ТФУ (производство и передача)</t>
  </si>
  <si>
    <t>Кольская  АЭС для котельной (производство)</t>
  </si>
  <si>
    <t>Курская АЭС (производство)</t>
  </si>
  <si>
    <t>Ленинградская АЭС (производство)</t>
  </si>
  <si>
    <t>Нововоронежская АЭС</t>
  </si>
  <si>
    <t>Смоленская АЭС (производство и передача)</t>
  </si>
  <si>
    <t>4.3.1.</t>
  </si>
  <si>
    <t>Одноставочный тариф на горячее водоснабжение</t>
  </si>
  <si>
    <t>Кольская  АЭС для ТФУ (производство)</t>
  </si>
  <si>
    <t>Курская АЭС (производство и передача)</t>
  </si>
  <si>
    <t>-</t>
  </si>
  <si>
    <t>Нововоронежская АЭС для ТФУ (производство)</t>
  </si>
  <si>
    <t>Нововоронежская АЭС для котельной (производство и передача)</t>
  </si>
  <si>
    <t>4.3.2.</t>
  </si>
  <si>
    <t>Тариф на отборный пар давлением:</t>
  </si>
  <si>
    <t xml:space="preserve">Кольская  АЭС для ТФУ </t>
  </si>
  <si>
    <r>
      <t>2,5-7,0 кг/см</t>
    </r>
    <r>
      <rPr>
        <i/>
        <vertAlign val="superscript"/>
        <sz val="12"/>
        <color indexed="8"/>
        <rFont val="Times New Roman"/>
        <family val="1"/>
      </rPr>
      <t>2</t>
    </r>
  </si>
  <si>
    <t xml:space="preserve">Кольская  АЭС котельная </t>
  </si>
  <si>
    <t>Нововоронежская АЭС для ТФУ</t>
  </si>
  <si>
    <r>
      <t>7,0-13,0 кг/см</t>
    </r>
    <r>
      <rPr>
        <i/>
        <vertAlign val="superscript"/>
        <sz val="12"/>
        <color indexed="8"/>
        <rFont val="Times New Roman"/>
        <family val="1"/>
      </rPr>
      <t>2</t>
    </r>
  </si>
  <si>
    <t>4.3.3.</t>
  </si>
  <si>
    <t>Тариф на острый и редуцированный пар</t>
  </si>
  <si>
    <t>Нововоронежская АЭС котельная</t>
  </si>
  <si>
    <t>4.4.</t>
  </si>
  <si>
    <t>Двухставочный тариф на тепловую энергию</t>
  </si>
  <si>
    <t>4.4.1.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</si>
  <si>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</si>
  <si>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</si>
  <si>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</si>
  <si>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</si>
  <si>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</si>
  <si>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</t>
  </si>
  <si>
    <t>руб./куб.м</t>
  </si>
  <si>
    <t>вода</t>
  </si>
  <si>
    <t xml:space="preserve">Курская АЭС </t>
  </si>
  <si>
    <t>пар</t>
  </si>
  <si>
    <t xml:space="preserve">Ленинградская АЭС </t>
  </si>
  <si>
    <t>Открытого акционерного общества «Российский концерн по производству электрической и тепловой энергии на атомных станциях» (ОАО «Концерн Росэнергоатом»)</t>
  </si>
  <si>
    <t>9)</t>
  </si>
  <si>
    <t>В 2014 - 2015 гг. в затратах на топливо учтены расходы на закупку свежего ядерного топлива, комплектующих активной зоны, затраты на услуги по приемке ядерного топлива, вывоз отработавшего ядерного топлива и другие расходы, связанные с приобретением свежего ядерного топлива и вывозом отработавшего ядерного топлива. В части 2013 года указана сумма списания.</t>
  </si>
  <si>
    <t xml:space="preserve">Амортизация за 2013 год указана в соответствии с фактическим начислением. При принятии ФСТ России тарифных решений в отношении действующих АЭС амортизация имущества принимается на уровне фактического (прогнозного) начисления за предшествующий плановому периоду, в связи с чем, в 2014 году амортизация по действующим АЭС принята на уровне прогнозного 2013 года, а в 2015 году - с учетом планируемого ввода и вывода из эксплуатации объектов основных средств в течении регулируемого периода. В соответствии с Порядком определения цены на мощность вводимых в эксплуатацию новых атомных станций и гидроэлектростанций (в том числе гидроаккумулирующих электростанций), утвержденным приказом ФСТ России от 13.10.2010 №486-э, начисление амортизации имущества по новым энергоблокам в расчете тарифа не учитывается. Плановая сумма начисления амортизации по новым энергоблокам на 2014 и 2015 гг. указана исходя из срока обеспечения окупаемости капитальных вложений в сооружение АЭС (25 лет) и полной стоимости объема капитальных затрат энергоблока АЭС. </t>
  </si>
  <si>
    <t>Показатель "Чистая прибыль (убыток)" за 2013 год указан в соответствии с данными бухгалтерской отчетности по форме № 2 "Отчет о финансовых результатах за 2013 год" (строка 2480) в объеме 2 211 млн.рублей с учетом финансового результата по всем видам деятельности.
В части плановых показателей 2014 и 2015 гг.указана плановая прибыль по новым энергоблокам (за вычетом плановой амортизации), рассчитанная исходя из применения механизма возвратности и доходности капитальных вложений за 25 лет, которая в дальнейшем направляется на финансирование инвестиционной программы ОАО "Концерн Росэнергоатом".</t>
  </si>
  <si>
    <r>
      <t xml:space="preserve">Расходы на производство - всего (с учетом расходов, указанных в строках 8 - 9) </t>
    </r>
    <r>
      <rPr>
        <b/>
        <vertAlign val="superscript"/>
        <sz val="14"/>
        <color indexed="8"/>
        <rFont val="Times New Roman"/>
        <family val="1"/>
      </rPr>
      <t>9)</t>
    </r>
  </si>
  <si>
    <r>
      <t>Рентабельность продаж (величина прибыли от продажи в каждом рубле выручки)</t>
    </r>
    <r>
      <rPr>
        <b/>
        <vertAlign val="superscript"/>
        <sz val="14"/>
        <color indexed="8"/>
        <rFont val="Times New Roman"/>
        <family val="1"/>
      </rPr>
      <t xml:space="preserve"> 8) 9)</t>
    </r>
  </si>
  <si>
    <t>В соответствии с правилами бухгалтерского учета показатели НВВ, расходы на производство, рентабельность продаж за 2013 год указаны с учетом объемов покупки электроэнергии на собственные нужды, показатели 2014 и 2015 гг. - без учета данных объемов в соответствии с методиками расчета тарифов.</t>
  </si>
  <si>
    <r>
      <t xml:space="preserve">Необходимая валовая выручка - всего </t>
    </r>
    <r>
      <rPr>
        <b/>
        <vertAlign val="superscript"/>
        <sz val="16"/>
        <rFont val="Times New Roman"/>
        <family val="1"/>
      </rPr>
      <t>9)</t>
    </r>
    <r>
      <rPr>
        <b/>
        <sz val="14"/>
        <rFont val="Times New Roman"/>
        <family val="1"/>
      </rPr>
      <t xml:space="preserve">
(п. 11 + п. 13)</t>
    </r>
  </si>
  <si>
    <t>10)</t>
  </si>
  <si>
    <t>2015 год
план
(тарифные предложения в условиях действующей редакции ППРФ от 27.12.2010          № 1172)</t>
  </si>
  <si>
    <r>
      <t>2015 год
план
(тарифные предложения</t>
    </r>
    <r>
      <rPr>
        <b/>
        <vertAlign val="superscript"/>
        <sz val="14"/>
        <color indexed="8"/>
        <rFont val="Times New Roman"/>
        <family val="1"/>
      </rPr>
      <t xml:space="preserve"> 10)</t>
    </r>
    <r>
      <rPr>
        <b/>
        <sz val="14"/>
        <color indexed="8"/>
        <rFont val="Times New Roman"/>
        <family val="1"/>
      </rPr>
      <t>)</t>
    </r>
  </si>
  <si>
    <t>Данные указаны с учетом выпуска постановления Правительства Российской Федерации "О внесении изменений в некоторые акты Правительства Российской Федерации по вопросам электроэнергетики", предусматривающего внесение изменений в постановления Правительства Российской Федерации от 27.12.2010 № 1172 "Об утверждении Правил оптового рынка электрической энергии и мощности и о внесении изменений в некоторые акты Правительства Российской Федерации по вопросам организации функционирования оптового рынка электрической энергии и мощности" и от 29.12.2011 № 1178 "О ценообразовании в области регулируемых цен (тарифов) в электроэнергетике", и находящегося в настоящее время в процессе согласования с ФОИВ.</t>
  </si>
  <si>
    <t>14.10.2014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</si>
</sst>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22"/>
      <color indexed="8"/>
      <name val="Times New Roman"/>
      <family val="1"/>
    </font>
    <font>
      <b/>
      <vertAlign val="superscript"/>
      <sz val="14"/>
      <name val="Times New Roman"/>
      <family val="1"/>
    </font>
    <font>
      <i/>
      <vertAlign val="superscript"/>
      <sz val="12"/>
      <color indexed="8"/>
      <name val="Times New Roman"/>
      <family val="1"/>
    </font>
    <font>
      <b/>
      <vertAlign val="superscript"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20"/>
      <color indexed="1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i/>
      <sz val="9"/>
      <color theme="1"/>
      <name val="Times New Roman"/>
      <family val="1"/>
    </font>
    <font>
      <i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u val="single"/>
      <sz val="2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3" fontId="67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8" fillId="33" borderId="10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wrapText="1"/>
    </xf>
    <xf numFmtId="0" fontId="68" fillId="33" borderId="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left" vertical="top" wrapText="1"/>
    </xf>
    <xf numFmtId="3" fontId="70" fillId="33" borderId="10" xfId="0" applyNumberFormat="1" applyFont="1" applyFill="1" applyBorder="1" applyAlignment="1">
      <alignment horizontal="left" vertical="center" wrapText="1"/>
    </xf>
    <xf numFmtId="3" fontId="70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70" fillId="33" borderId="0" xfId="0" applyNumberFormat="1" applyFont="1" applyFill="1" applyAlignment="1">
      <alignment/>
    </xf>
    <xf numFmtId="3" fontId="71" fillId="33" borderId="0" xfId="0" applyNumberFormat="1" applyFont="1" applyFill="1" applyAlignment="1">
      <alignment/>
    </xf>
    <xf numFmtId="49" fontId="71" fillId="33" borderId="0" xfId="0" applyNumberFormat="1" applyFont="1" applyFill="1" applyAlignment="1">
      <alignment/>
    </xf>
    <xf numFmtId="3" fontId="72" fillId="33" borderId="0" xfId="0" applyNumberFormat="1" applyFont="1" applyFill="1" applyAlignment="1">
      <alignment horizontal="right" vertical="top" wrapText="1"/>
    </xf>
    <xf numFmtId="3" fontId="73" fillId="33" borderId="0" xfId="0" applyNumberFormat="1" applyFont="1" applyFill="1" applyAlignment="1">
      <alignment/>
    </xf>
    <xf numFmtId="3" fontId="71" fillId="33" borderId="0" xfId="0" applyNumberFormat="1" applyFont="1" applyFill="1" applyBorder="1" applyAlignment="1">
      <alignment horizontal="center" vertical="center" wrapText="1"/>
    </xf>
    <xf numFmtId="3" fontId="71" fillId="33" borderId="0" xfId="0" applyNumberFormat="1" applyFont="1" applyFill="1" applyBorder="1" applyAlignment="1">
      <alignment horizontal="left" vertical="center" wrapText="1"/>
    </xf>
    <xf numFmtId="3" fontId="67" fillId="33" borderId="0" xfId="0" applyNumberFormat="1" applyFont="1" applyFill="1" applyAlignment="1">
      <alignment/>
    </xf>
    <xf numFmtId="3" fontId="67" fillId="33" borderId="0" xfId="0" applyNumberFormat="1" applyFont="1" applyFill="1" applyAlignment="1">
      <alignment horizontal="center" vertical="center"/>
    </xf>
    <xf numFmtId="3" fontId="74" fillId="33" borderId="0" xfId="0" applyNumberFormat="1" applyFont="1" applyFill="1" applyAlignment="1">
      <alignment horizontal="center" vertical="top" wrapText="1"/>
    </xf>
    <xf numFmtId="3" fontId="74" fillId="33" borderId="11" xfId="0" applyNumberFormat="1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left" vertical="center" wrapText="1"/>
    </xf>
    <xf numFmtId="3" fontId="67" fillId="33" borderId="10" xfId="0" applyNumberFormat="1" applyFont="1" applyFill="1" applyBorder="1" applyAlignment="1">
      <alignment horizontal="left" vertical="center" wrapText="1" indent="2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/>
    </xf>
    <xf numFmtId="3" fontId="7" fillId="33" borderId="10" xfId="0" applyNumberFormat="1" applyFont="1" applyFill="1" applyBorder="1" applyAlignment="1">
      <alignment horizontal="left" vertical="center" wrapText="1" indent="2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Alignment="1">
      <alignment/>
    </xf>
    <xf numFmtId="3" fontId="67" fillId="33" borderId="10" xfId="0" applyNumberFormat="1" applyFont="1" applyFill="1" applyBorder="1" applyAlignment="1">
      <alignment horizontal="left" vertical="center" wrapText="1"/>
    </xf>
    <xf numFmtId="3" fontId="75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left" vertical="center" wrapText="1"/>
    </xf>
    <xf numFmtId="3" fontId="67" fillId="33" borderId="10" xfId="0" applyNumberFormat="1" applyFont="1" applyFill="1" applyBorder="1" applyAlignment="1">
      <alignment/>
    </xf>
    <xf numFmtId="3" fontId="76" fillId="33" borderId="0" xfId="0" applyNumberFormat="1" applyFont="1" applyFill="1" applyAlignment="1">
      <alignment/>
    </xf>
    <xf numFmtId="3" fontId="77" fillId="33" borderId="0" xfId="0" applyNumberFormat="1" applyFont="1" applyFill="1" applyAlignment="1">
      <alignment horizontal="right" vertical="top" wrapText="1"/>
    </xf>
    <xf numFmtId="3" fontId="77" fillId="33" borderId="0" xfId="0" applyNumberFormat="1" applyFont="1" applyFill="1" applyAlignment="1">
      <alignment/>
    </xf>
    <xf numFmtId="4" fontId="68" fillId="33" borderId="10" xfId="0" applyNumberFormat="1" applyFont="1" applyFill="1" applyBorder="1" applyAlignment="1">
      <alignment horizontal="center" wrapText="1"/>
    </xf>
    <xf numFmtId="2" fontId="68" fillId="33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left" vertical="center" wrapText="1" indent="2"/>
    </xf>
    <xf numFmtId="0" fontId="80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16" fontId="81" fillId="33" borderId="1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/>
    </xf>
    <xf numFmtId="16" fontId="7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3" fontId="70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67" fillId="33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164" fontId="84" fillId="33" borderId="0" xfId="0" applyNumberFormat="1" applyFont="1" applyFill="1" applyAlignment="1">
      <alignment/>
    </xf>
    <xf numFmtId="4" fontId="68" fillId="0" borderId="10" xfId="0" applyNumberFormat="1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49" fontId="71" fillId="34" borderId="0" xfId="0" applyNumberFormat="1" applyFont="1" applyFill="1" applyAlignment="1">
      <alignment/>
    </xf>
    <xf numFmtId="3" fontId="7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left" vertical="top" wrapText="1"/>
    </xf>
    <xf numFmtId="3" fontId="67" fillId="33" borderId="12" xfId="0" applyNumberFormat="1" applyFont="1" applyFill="1" applyBorder="1" applyAlignment="1">
      <alignment horizontal="center" vertical="center"/>
    </xf>
    <xf numFmtId="3" fontId="67" fillId="33" borderId="13" xfId="0" applyNumberFormat="1" applyFont="1" applyFill="1" applyBorder="1" applyAlignment="1">
      <alignment horizontal="center" vertical="center"/>
    </xf>
    <xf numFmtId="3" fontId="77" fillId="33" borderId="0" xfId="0" applyNumberFormat="1" applyFont="1" applyFill="1" applyAlignment="1">
      <alignment horizontal="left" vertical="center" wrapText="1"/>
    </xf>
    <xf numFmtId="3" fontId="85" fillId="33" borderId="0" xfId="0" applyNumberFormat="1" applyFont="1" applyFill="1" applyAlignment="1">
      <alignment horizontal="center" vertical="center" wrapText="1"/>
    </xf>
    <xf numFmtId="3" fontId="67" fillId="0" borderId="12" xfId="0" applyNumberFormat="1" applyFont="1" applyFill="1" applyBorder="1" applyAlignment="1">
      <alignment horizontal="center" vertical="center"/>
    </xf>
    <xf numFmtId="3" fontId="67" fillId="0" borderId="13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72" fillId="33" borderId="0" xfId="0" applyNumberFormat="1" applyFont="1" applyFill="1" applyAlignment="1">
      <alignment horizontal="left" vertical="center" wrapText="1"/>
    </xf>
    <xf numFmtId="3" fontId="67" fillId="33" borderId="0" xfId="0" applyNumberFormat="1" applyFont="1" applyFill="1" applyAlignment="1">
      <alignment horizontal="left" wrapText="1"/>
    </xf>
    <xf numFmtId="3" fontId="86" fillId="33" borderId="0" xfId="0" applyNumberFormat="1" applyFont="1" applyFill="1" applyAlignment="1">
      <alignment horizontal="center" vertical="center" wrapText="1"/>
    </xf>
    <xf numFmtId="3" fontId="85" fillId="33" borderId="0" xfId="0" applyNumberFormat="1" applyFont="1" applyFill="1" applyAlignment="1">
      <alignment horizontal="center"/>
    </xf>
    <xf numFmtId="3" fontId="70" fillId="33" borderId="10" xfId="0" applyNumberFormat="1" applyFont="1" applyFill="1" applyBorder="1" applyAlignment="1">
      <alignment horizontal="center" vertical="center" wrapText="1"/>
    </xf>
    <xf numFmtId="3" fontId="70" fillId="33" borderId="12" xfId="0" applyNumberFormat="1" applyFont="1" applyFill="1" applyBorder="1" applyAlignment="1">
      <alignment horizontal="center" vertical="center" wrapText="1"/>
    </xf>
    <xf numFmtId="3" fontId="70" fillId="33" borderId="14" xfId="0" applyNumberFormat="1" applyFont="1" applyFill="1" applyBorder="1" applyAlignment="1">
      <alignment horizontal="center" vertical="center" wrapText="1"/>
    </xf>
    <xf numFmtId="3" fontId="67" fillId="33" borderId="13" xfId="0" applyNumberFormat="1" applyFont="1" applyFill="1" applyBorder="1" applyAlignment="1">
      <alignment horizontal="center" vertical="center" wrapText="1"/>
    </xf>
    <xf numFmtId="3" fontId="70" fillId="33" borderId="15" xfId="0" applyNumberFormat="1" applyFont="1" applyFill="1" applyBorder="1" applyAlignment="1">
      <alignment horizontal="center" vertical="center" wrapText="1"/>
    </xf>
    <xf numFmtId="3" fontId="70" fillId="33" borderId="16" xfId="0" applyNumberFormat="1" applyFont="1" applyFill="1" applyBorder="1" applyAlignment="1">
      <alignment horizontal="center" vertical="center" wrapText="1"/>
    </xf>
    <xf numFmtId="3" fontId="70" fillId="33" borderId="17" xfId="0" applyNumberFormat="1" applyFont="1" applyFill="1" applyBorder="1" applyAlignment="1">
      <alignment horizontal="center" vertical="center" wrapText="1"/>
    </xf>
    <xf numFmtId="3" fontId="87" fillId="33" borderId="0" xfId="42" applyNumberFormat="1" applyFont="1" applyFill="1" applyAlignment="1" applyProtection="1">
      <alignment horizontal="left" vertical="center" wrapText="1"/>
      <protection/>
    </xf>
    <xf numFmtId="3" fontId="76" fillId="33" borderId="0" xfId="0" applyNumberFormat="1" applyFont="1" applyFill="1" applyAlignment="1">
      <alignment horizontal="left"/>
    </xf>
    <xf numFmtId="3" fontId="7" fillId="33" borderId="10" xfId="0" applyNumberFormat="1" applyFont="1" applyFill="1" applyBorder="1" applyAlignment="1">
      <alignment horizontal="center" vertical="center" wrapText="1"/>
    </xf>
    <xf numFmtId="3" fontId="67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33</xdr:row>
      <xdr:rowOff>1104900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1430000" y="17726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osenergoatom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tabSelected="1" view="pageBreakPreview" zoomScale="70" zoomScaleNormal="60" zoomScaleSheetLayoutView="70" zoomScalePageLayoutView="0" workbookViewId="0" topLeftCell="A26">
      <selection activeCell="I36" sqref="I36"/>
    </sheetView>
  </sheetViews>
  <sheetFormatPr defaultColWidth="9.140625" defaultRowHeight="15"/>
  <cols>
    <col min="1" max="1" width="9.28125" style="18" customWidth="1"/>
    <col min="2" max="2" width="81.7109375" style="18" customWidth="1"/>
    <col min="3" max="3" width="15.28125" style="18" customWidth="1"/>
    <col min="4" max="6" width="21.7109375" style="18" customWidth="1"/>
    <col min="7" max="7" width="22.140625" style="18" customWidth="1"/>
    <col min="8" max="9" width="21.7109375" style="18" customWidth="1"/>
    <col min="10" max="18" width="11.140625" style="18" customWidth="1"/>
    <col min="19" max="16384" width="9.140625" style="18" customWidth="1"/>
  </cols>
  <sheetData>
    <row r="1" s="12" customFormat="1" ht="29.25" customHeight="1">
      <c r="H1" s="58" t="s">
        <v>226</v>
      </c>
    </row>
    <row r="2" s="12" customFormat="1" ht="18" customHeight="1">
      <c r="H2" s="13"/>
    </row>
    <row r="3" spans="8:9" s="12" customFormat="1" ht="103.5" customHeight="1">
      <c r="H3" s="63" t="s">
        <v>99</v>
      </c>
      <c r="I3" s="63"/>
    </row>
    <row r="4" spans="5:6" s="12" customFormat="1" ht="27" customHeight="1">
      <c r="E4" s="75"/>
      <c r="F4" s="75"/>
    </row>
    <row r="5" s="12" customFormat="1" ht="20.25"/>
    <row r="6" spans="1:9" s="12" customFormat="1" ht="68.25" customHeight="1">
      <c r="A6" s="76" t="s">
        <v>120</v>
      </c>
      <c r="B6" s="76"/>
      <c r="C6" s="76"/>
      <c r="D6" s="76"/>
      <c r="E6" s="76"/>
      <c r="F6" s="76"/>
      <c r="G6" s="76"/>
      <c r="H6" s="76"/>
      <c r="I6" s="76"/>
    </row>
    <row r="7" spans="1:9" s="12" customFormat="1" ht="138" customHeight="1">
      <c r="A7" s="14" t="s">
        <v>60</v>
      </c>
      <c r="B7" s="74" t="s">
        <v>121</v>
      </c>
      <c r="C7" s="74"/>
      <c r="D7" s="74"/>
      <c r="E7" s="74"/>
      <c r="F7" s="74"/>
      <c r="G7" s="74"/>
      <c r="H7" s="74"/>
      <c r="I7" s="74"/>
    </row>
    <row r="8" spans="1:9" s="12" customFormat="1" ht="54" customHeight="1">
      <c r="A8" s="14" t="s">
        <v>58</v>
      </c>
      <c r="B8" s="74" t="s">
        <v>122</v>
      </c>
      <c r="C8" s="74"/>
      <c r="D8" s="74"/>
      <c r="E8" s="74"/>
      <c r="F8" s="74"/>
      <c r="G8" s="74"/>
      <c r="H8" s="74"/>
      <c r="I8" s="74"/>
    </row>
    <row r="9" spans="1:9" s="12" customFormat="1" ht="54" customHeight="1">
      <c r="A9" s="14" t="s">
        <v>55</v>
      </c>
      <c r="B9" s="74" t="s">
        <v>123</v>
      </c>
      <c r="C9" s="74"/>
      <c r="D9" s="74"/>
      <c r="E9" s="74"/>
      <c r="F9" s="74"/>
      <c r="G9" s="74"/>
      <c r="H9" s="74"/>
      <c r="I9" s="74"/>
    </row>
    <row r="10" spans="1:9" s="15" customFormat="1" ht="63.75" customHeight="1">
      <c r="A10" s="67" t="s">
        <v>213</v>
      </c>
      <c r="B10" s="67"/>
      <c r="C10" s="67"/>
      <c r="D10" s="67"/>
      <c r="E10" s="67"/>
      <c r="F10" s="67"/>
      <c r="G10" s="67"/>
      <c r="H10" s="67"/>
      <c r="I10" s="67"/>
    </row>
    <row r="11" spans="1:6" s="12" customFormat="1" ht="30" customHeight="1">
      <c r="A11" s="16"/>
      <c r="B11" s="17"/>
      <c r="C11" s="17"/>
      <c r="D11" s="16"/>
      <c r="E11" s="16"/>
      <c r="F11" s="16"/>
    </row>
    <row r="12" spans="8:9" s="12" customFormat="1" ht="89.25" customHeight="1">
      <c r="H12" s="63" t="s">
        <v>100</v>
      </c>
      <c r="I12" s="63"/>
    </row>
    <row r="13" s="12" customFormat="1" ht="20.25"/>
    <row r="14" spans="1:9" s="15" customFormat="1" ht="27">
      <c r="A14" s="77" t="s">
        <v>101</v>
      </c>
      <c r="B14" s="77"/>
      <c r="C14" s="77"/>
      <c r="D14" s="77"/>
      <c r="E14" s="77"/>
      <c r="F14" s="77"/>
      <c r="G14" s="77"/>
      <c r="H14" s="77"/>
      <c r="I14" s="77"/>
    </row>
    <row r="15" ht="41.25" customHeight="1"/>
    <row r="16" spans="1:9" ht="50.25" customHeight="1">
      <c r="A16" s="74" t="s">
        <v>102</v>
      </c>
      <c r="B16" s="74"/>
      <c r="C16" s="74" t="s">
        <v>111</v>
      </c>
      <c r="D16" s="74"/>
      <c r="E16" s="74"/>
      <c r="F16" s="74"/>
      <c r="G16" s="74"/>
      <c r="H16" s="74"/>
      <c r="I16" s="74"/>
    </row>
    <row r="17" spans="1:6" ht="26.25" customHeight="1">
      <c r="A17" s="74" t="s">
        <v>103</v>
      </c>
      <c r="B17" s="74"/>
      <c r="C17" s="74" t="s">
        <v>112</v>
      </c>
      <c r="D17" s="74"/>
      <c r="E17" s="74"/>
      <c r="F17" s="74"/>
    </row>
    <row r="18" spans="1:6" ht="26.25">
      <c r="A18" s="74" t="s">
        <v>114</v>
      </c>
      <c r="B18" s="74"/>
      <c r="C18" s="74" t="s">
        <v>113</v>
      </c>
      <c r="D18" s="74"/>
      <c r="E18" s="74"/>
      <c r="F18" s="74"/>
    </row>
    <row r="19" spans="1:6" ht="26.25">
      <c r="A19" s="74" t="s">
        <v>104</v>
      </c>
      <c r="B19" s="74"/>
      <c r="C19" s="74" t="s">
        <v>115</v>
      </c>
      <c r="D19" s="74"/>
      <c r="E19" s="74"/>
      <c r="F19" s="74"/>
    </row>
    <row r="20" spans="1:6" ht="26.25">
      <c r="A20" s="74" t="s">
        <v>105</v>
      </c>
      <c r="B20" s="74"/>
      <c r="C20" s="74">
        <v>7721632827</v>
      </c>
      <c r="D20" s="74"/>
      <c r="E20" s="74"/>
      <c r="F20" s="74"/>
    </row>
    <row r="21" spans="1:6" ht="26.25">
      <c r="A21" s="74" t="s">
        <v>106</v>
      </c>
      <c r="B21" s="74"/>
      <c r="C21" s="74">
        <v>772101001</v>
      </c>
      <c r="D21" s="74"/>
      <c r="E21" s="74"/>
      <c r="F21" s="74"/>
    </row>
    <row r="22" spans="1:9" ht="54" customHeight="1">
      <c r="A22" s="74" t="s">
        <v>107</v>
      </c>
      <c r="B22" s="74"/>
      <c r="C22" s="74" t="s">
        <v>116</v>
      </c>
      <c r="D22" s="74"/>
      <c r="E22" s="74"/>
      <c r="F22" s="74"/>
      <c r="G22" s="74"/>
      <c r="H22" s="74"/>
      <c r="I22" s="74"/>
    </row>
    <row r="23" spans="1:6" ht="26.25">
      <c r="A23" s="74" t="s">
        <v>108</v>
      </c>
      <c r="B23" s="74"/>
      <c r="C23" s="85" t="s">
        <v>119</v>
      </c>
      <c r="D23" s="74"/>
      <c r="E23" s="74"/>
      <c r="F23" s="74"/>
    </row>
    <row r="24" spans="1:6" ht="26.25">
      <c r="A24" s="74" t="s">
        <v>109</v>
      </c>
      <c r="B24" s="74"/>
      <c r="C24" s="74" t="s">
        <v>117</v>
      </c>
      <c r="D24" s="74"/>
      <c r="E24" s="74"/>
      <c r="F24" s="74"/>
    </row>
    <row r="25" spans="1:6" ht="26.25" customHeight="1">
      <c r="A25" s="74" t="s">
        <v>110</v>
      </c>
      <c r="B25" s="74"/>
      <c r="C25" s="74" t="s">
        <v>118</v>
      </c>
      <c r="D25" s="74"/>
      <c r="E25" s="74"/>
      <c r="F25" s="74"/>
    </row>
    <row r="28" spans="8:9" ht="26.25" customHeight="1">
      <c r="H28" s="63" t="s">
        <v>124</v>
      </c>
      <c r="I28" s="63"/>
    </row>
    <row r="29" spans="8:9" ht="62.25" customHeight="1">
      <c r="H29" s="63" t="s">
        <v>91</v>
      </c>
      <c r="I29" s="63"/>
    </row>
    <row r="30" spans="1:9" s="19" customFormat="1" ht="37.5" customHeight="1">
      <c r="A30" s="67" t="s">
        <v>83</v>
      </c>
      <c r="B30" s="67"/>
      <c r="C30" s="67"/>
      <c r="D30" s="67"/>
      <c r="E30" s="67"/>
      <c r="F30" s="67"/>
      <c r="G30" s="67"/>
      <c r="H30" s="67"/>
      <c r="I30" s="67"/>
    </row>
    <row r="31" spans="1:6" ht="23.25" customHeight="1">
      <c r="A31" s="20"/>
      <c r="B31" s="20"/>
      <c r="C31" s="20"/>
      <c r="D31" s="20"/>
      <c r="E31" s="20"/>
      <c r="F31" s="21"/>
    </row>
    <row r="32" spans="1:7" ht="31.5" customHeight="1">
      <c r="A32" s="79" t="s">
        <v>63</v>
      </c>
      <c r="B32" s="79" t="s">
        <v>61</v>
      </c>
      <c r="C32" s="79" t="s">
        <v>64</v>
      </c>
      <c r="D32" s="82" t="s">
        <v>86</v>
      </c>
      <c r="E32" s="82" t="s">
        <v>92</v>
      </c>
      <c r="F32" s="78" t="s">
        <v>223</v>
      </c>
      <c r="G32" s="78" t="s">
        <v>224</v>
      </c>
    </row>
    <row r="33" spans="1:7" ht="8.25" customHeight="1" hidden="1">
      <c r="A33" s="80"/>
      <c r="B33" s="80"/>
      <c r="C33" s="80"/>
      <c r="D33" s="83"/>
      <c r="E33" s="83"/>
      <c r="F33" s="78"/>
      <c r="G33" s="78"/>
    </row>
    <row r="34" spans="1:7" ht="161.25" customHeight="1">
      <c r="A34" s="81"/>
      <c r="B34" s="81"/>
      <c r="C34" s="81"/>
      <c r="D34" s="84"/>
      <c r="E34" s="84"/>
      <c r="F34" s="78"/>
      <c r="G34" s="78"/>
    </row>
    <row r="35" spans="1:7" s="11" customFormat="1" ht="35.25" customHeight="1">
      <c r="A35" s="46" t="s">
        <v>60</v>
      </c>
      <c r="B35" s="8" t="s">
        <v>59</v>
      </c>
      <c r="C35" s="9" t="s">
        <v>56</v>
      </c>
      <c r="D35" s="9">
        <v>25194</v>
      </c>
      <c r="E35" s="9">
        <v>25194</v>
      </c>
      <c r="F35" s="9">
        <v>25754.83</v>
      </c>
      <c r="G35" s="59">
        <v>25754.83</v>
      </c>
    </row>
    <row r="36" spans="1:7" s="11" customFormat="1" ht="57.75" customHeight="1">
      <c r="A36" s="46" t="s">
        <v>58</v>
      </c>
      <c r="B36" s="8" t="s">
        <v>57</v>
      </c>
      <c r="C36" s="9" t="s">
        <v>56</v>
      </c>
      <c r="D36" s="9">
        <v>23638.529</v>
      </c>
      <c r="E36" s="9">
        <v>22994.350000000002</v>
      </c>
      <c r="F36" s="59">
        <v>24069.0025</v>
      </c>
      <c r="G36" s="59">
        <v>24069.0025</v>
      </c>
    </row>
    <row r="37" spans="1:7" s="11" customFormat="1" ht="37.5" customHeight="1">
      <c r="A37" s="46" t="s">
        <v>55</v>
      </c>
      <c r="B37" s="8" t="s">
        <v>54</v>
      </c>
      <c r="C37" s="9" t="s">
        <v>51</v>
      </c>
      <c r="D37" s="9">
        <v>172001.905</v>
      </c>
      <c r="E37" s="9">
        <v>167701.58000000002</v>
      </c>
      <c r="F37" s="59">
        <v>188607.84</v>
      </c>
      <c r="G37" s="59">
        <v>188607.84</v>
      </c>
    </row>
    <row r="38" spans="1:7" s="11" customFormat="1" ht="37.5" customHeight="1">
      <c r="A38" s="46" t="s">
        <v>53</v>
      </c>
      <c r="B38" s="8" t="s">
        <v>52</v>
      </c>
      <c r="C38" s="9" t="s">
        <v>51</v>
      </c>
      <c r="D38" s="9">
        <v>160916.705</v>
      </c>
      <c r="E38" s="9">
        <v>155759.99</v>
      </c>
      <c r="F38" s="59">
        <v>175482.65</v>
      </c>
      <c r="G38" s="59">
        <v>175482.65</v>
      </c>
    </row>
    <row r="39" spans="1:7" s="11" customFormat="1" ht="37.5" customHeight="1">
      <c r="A39" s="46">
        <v>5</v>
      </c>
      <c r="B39" s="22" t="s">
        <v>50</v>
      </c>
      <c r="C39" s="9" t="s">
        <v>47</v>
      </c>
      <c r="D39" s="9">
        <v>3315.033</v>
      </c>
      <c r="E39" s="9">
        <v>3302.5119999999997</v>
      </c>
      <c r="F39" s="10">
        <v>3362.248</v>
      </c>
      <c r="G39" s="60">
        <v>3362.248</v>
      </c>
    </row>
    <row r="40" spans="1:7" s="11" customFormat="1" ht="37.5" customHeight="1">
      <c r="A40" s="46" t="s">
        <v>49</v>
      </c>
      <c r="B40" s="22" t="s">
        <v>48</v>
      </c>
      <c r="C40" s="9" t="s">
        <v>47</v>
      </c>
      <c r="D40" s="10">
        <v>2832.026</v>
      </c>
      <c r="E40" s="9">
        <v>2815.652</v>
      </c>
      <c r="F40" s="10">
        <v>2909.9179999999997</v>
      </c>
      <c r="G40" s="60">
        <v>2909.9179999999997</v>
      </c>
    </row>
    <row r="41" spans="1:7" s="11" customFormat="1" ht="42.75" customHeight="1">
      <c r="A41" s="46" t="s">
        <v>46</v>
      </c>
      <c r="B41" s="22" t="s">
        <v>221</v>
      </c>
      <c r="C41" s="9" t="s">
        <v>3</v>
      </c>
      <c r="D41" s="9">
        <v>226780.94100000002</v>
      </c>
      <c r="E41" s="9">
        <v>224888.70574501736</v>
      </c>
      <c r="F41" s="59">
        <f>F42+F43+F44</f>
        <v>244022.586605516</v>
      </c>
      <c r="G41" s="59">
        <f>G42+G43+G44</f>
        <v>255272.64674253002</v>
      </c>
    </row>
    <row r="42" spans="1:10" ht="22.5" customHeight="1">
      <c r="A42" s="48" t="s">
        <v>45</v>
      </c>
      <c r="B42" s="23" t="s">
        <v>44</v>
      </c>
      <c r="C42" s="1" t="s">
        <v>3</v>
      </c>
      <c r="D42" s="64">
        <v>225743.551</v>
      </c>
      <c r="E42" s="1">
        <v>37940.34559056</v>
      </c>
      <c r="F42" s="61">
        <f>45595250.9834073/1000</f>
        <v>45595.250983407306</v>
      </c>
      <c r="G42" s="61">
        <f>45595250.9834073/1000</f>
        <v>45595.250983407306</v>
      </c>
      <c r="J42" s="11"/>
    </row>
    <row r="43" spans="1:10" ht="21.75" customHeight="1">
      <c r="A43" s="48" t="s">
        <v>43</v>
      </c>
      <c r="B43" s="23" t="s">
        <v>42</v>
      </c>
      <c r="C43" s="1" t="s">
        <v>3</v>
      </c>
      <c r="D43" s="65"/>
      <c r="E43" s="1">
        <v>186023.65642445735</v>
      </c>
      <c r="F43" s="61">
        <f>242937.365935516-F42</f>
        <v>197342.11495210868</v>
      </c>
      <c r="G43" s="61">
        <f>254187.42607253-G42</f>
        <v>208592.1750891227</v>
      </c>
      <c r="J43" s="11"/>
    </row>
    <row r="44" spans="1:10" ht="37.5">
      <c r="A44" s="48" t="s">
        <v>41</v>
      </c>
      <c r="B44" s="23" t="s">
        <v>40</v>
      </c>
      <c r="C44" s="1" t="s">
        <v>3</v>
      </c>
      <c r="D44" s="9">
        <v>1037.39</v>
      </c>
      <c r="E44" s="1">
        <v>924.7037300000001</v>
      </c>
      <c r="F44" s="61">
        <v>1085.22067</v>
      </c>
      <c r="G44" s="61">
        <v>1085.22067</v>
      </c>
      <c r="J44" s="11"/>
    </row>
    <row r="45" spans="1:10" s="25" customFormat="1" ht="42.75" customHeight="1">
      <c r="A45" s="24" t="s">
        <v>65</v>
      </c>
      <c r="B45" s="22" t="s">
        <v>89</v>
      </c>
      <c r="C45" s="10" t="s">
        <v>3</v>
      </c>
      <c r="D45" s="10">
        <v>27468.3</v>
      </c>
      <c r="E45" s="10">
        <v>37995.124429999996</v>
      </c>
      <c r="F45" s="60">
        <v>45644.808599887314</v>
      </c>
      <c r="G45" s="60">
        <v>45644.808599887314</v>
      </c>
      <c r="J45" s="11"/>
    </row>
    <row r="46" spans="1:10" s="28" customFormat="1" ht="25.5" customHeight="1">
      <c r="A46" s="47" t="s">
        <v>39</v>
      </c>
      <c r="B46" s="26" t="s">
        <v>66</v>
      </c>
      <c r="C46" s="27" t="s">
        <v>3</v>
      </c>
      <c r="D46" s="27">
        <f>27342.3+3335.541</f>
        <v>30677.841</v>
      </c>
      <c r="E46" s="27">
        <v>37789.196149999996</v>
      </c>
      <c r="F46" s="62">
        <v>45419.2600698873</v>
      </c>
      <c r="G46" s="62">
        <v>45419.2600698873</v>
      </c>
      <c r="J46" s="11"/>
    </row>
    <row r="47" spans="1:10" s="28" customFormat="1" ht="21" customHeight="1">
      <c r="A47" s="47"/>
      <c r="B47" s="26" t="s">
        <v>84</v>
      </c>
      <c r="C47" s="27" t="s">
        <v>38</v>
      </c>
      <c r="D47" s="27"/>
      <c r="E47" s="27"/>
      <c r="F47" s="62"/>
      <c r="G47" s="62"/>
      <c r="J47" s="11"/>
    </row>
    <row r="48" spans="1:10" s="28" customFormat="1" ht="18.75" customHeight="1">
      <c r="A48" s="47" t="s">
        <v>37</v>
      </c>
      <c r="B48" s="26" t="s">
        <v>67</v>
      </c>
      <c r="C48" s="27" t="s">
        <v>3</v>
      </c>
      <c r="D48" s="27">
        <f>126+14.754</f>
        <v>140.754</v>
      </c>
      <c r="E48" s="27">
        <v>205.92827999999997</v>
      </c>
      <c r="F48" s="62">
        <v>225.56353000000001</v>
      </c>
      <c r="G48" s="62">
        <v>225.56353000000001</v>
      </c>
      <c r="J48" s="11"/>
    </row>
    <row r="49" spans="1:10" s="28" customFormat="1" ht="24.75" customHeight="1">
      <c r="A49" s="47"/>
      <c r="B49" s="26" t="s">
        <v>85</v>
      </c>
      <c r="C49" s="27" t="s">
        <v>36</v>
      </c>
      <c r="D49" s="27"/>
      <c r="E49" s="27"/>
      <c r="F49" s="62"/>
      <c r="G49" s="62"/>
      <c r="J49" s="11"/>
    </row>
    <row r="50" spans="1:10" ht="46.5" customHeight="1">
      <c r="A50" s="48"/>
      <c r="B50" s="29" t="s">
        <v>79</v>
      </c>
      <c r="C50" s="1"/>
      <c r="D50" s="1"/>
      <c r="E50" s="30"/>
      <c r="F50" s="61"/>
      <c r="G50" s="61"/>
      <c r="J50" s="11"/>
    </row>
    <row r="51" spans="1:7" s="11" customFormat="1" ht="36" customHeight="1">
      <c r="A51" s="46" t="s">
        <v>35</v>
      </c>
      <c r="B51" s="22" t="s">
        <v>34</v>
      </c>
      <c r="C51" s="9" t="s">
        <v>3</v>
      </c>
      <c r="D51" s="9">
        <v>30041.7</v>
      </c>
      <c r="E51" s="9">
        <v>27902.4167757372</v>
      </c>
      <c r="F51" s="59">
        <v>36022.70534665935</v>
      </c>
      <c r="G51" s="59">
        <v>36022.70534665935</v>
      </c>
    </row>
    <row r="52" spans="1:10" s="28" customFormat="1" ht="21.75" customHeight="1">
      <c r="A52" s="47"/>
      <c r="B52" s="26" t="s">
        <v>80</v>
      </c>
      <c r="C52" s="1" t="s">
        <v>3</v>
      </c>
      <c r="D52" s="27">
        <v>29865.9</v>
      </c>
      <c r="E52" s="27">
        <v>27778.868195737203</v>
      </c>
      <c r="F52" s="62">
        <v>35848.34008665935</v>
      </c>
      <c r="G52" s="62">
        <v>35848.34008665935</v>
      </c>
      <c r="J52" s="11"/>
    </row>
    <row r="53" spans="1:10" s="28" customFormat="1" ht="22.5" customHeight="1">
      <c r="A53" s="47"/>
      <c r="B53" s="26" t="s">
        <v>62</v>
      </c>
      <c r="C53" s="1" t="s">
        <v>3</v>
      </c>
      <c r="D53" s="27">
        <v>175.8</v>
      </c>
      <c r="E53" s="1">
        <v>123.54858</v>
      </c>
      <c r="F53" s="61">
        <v>174.36525999999998</v>
      </c>
      <c r="G53" s="61">
        <v>174.36525999999998</v>
      </c>
      <c r="J53" s="11"/>
    </row>
    <row r="54" spans="1:10" s="28" customFormat="1" ht="48.75" customHeight="1">
      <c r="A54" s="24" t="s">
        <v>33</v>
      </c>
      <c r="B54" s="22" t="s">
        <v>32</v>
      </c>
      <c r="C54" s="27"/>
      <c r="D54" s="27"/>
      <c r="E54" s="27"/>
      <c r="F54" s="62"/>
      <c r="G54" s="62"/>
      <c r="J54" s="11"/>
    </row>
    <row r="55" spans="1:10" s="28" customFormat="1" ht="18.75">
      <c r="A55" s="47" t="s">
        <v>31</v>
      </c>
      <c r="B55" s="26" t="s">
        <v>30</v>
      </c>
      <c r="C55" s="27" t="s">
        <v>29</v>
      </c>
      <c r="D55" s="27">
        <v>27403</v>
      </c>
      <c r="E55" s="27">
        <v>27295</v>
      </c>
      <c r="F55" s="62">
        <v>29838</v>
      </c>
      <c r="G55" s="62">
        <v>29838</v>
      </c>
      <c r="J55" s="11"/>
    </row>
    <row r="56" spans="1:10" s="28" customFormat="1" ht="21" customHeight="1">
      <c r="A56" s="47" t="s">
        <v>28</v>
      </c>
      <c r="B56" s="26" t="s">
        <v>27</v>
      </c>
      <c r="C56" s="27" t="s">
        <v>26</v>
      </c>
      <c r="D56" s="27">
        <v>67.6</v>
      </c>
      <c r="E56" s="27">
        <v>72.71</v>
      </c>
      <c r="F56" s="62">
        <v>76.48</v>
      </c>
      <c r="G56" s="62">
        <v>76.48</v>
      </c>
      <c r="J56" s="11"/>
    </row>
    <row r="57" spans="1:10" s="28" customFormat="1" ht="70.5" customHeight="1">
      <c r="A57" s="47" t="s">
        <v>125</v>
      </c>
      <c r="B57" s="31" t="s">
        <v>68</v>
      </c>
      <c r="C57" s="27"/>
      <c r="D57" s="87" t="s">
        <v>87</v>
      </c>
      <c r="E57" s="87"/>
      <c r="F57" s="87"/>
      <c r="G57" s="87"/>
      <c r="J57" s="11"/>
    </row>
    <row r="58" spans="1:7" s="11" customFormat="1" ht="41.25" customHeight="1">
      <c r="A58" s="46" t="s">
        <v>25</v>
      </c>
      <c r="B58" s="8" t="s">
        <v>218</v>
      </c>
      <c r="C58" s="9" t="s">
        <v>3</v>
      </c>
      <c r="D58" s="9">
        <v>214549.4</v>
      </c>
      <c r="E58" s="9">
        <v>213324.6519800683</v>
      </c>
      <c r="F58" s="59">
        <f>F59+F60+F61</f>
        <v>230201.00778636598</v>
      </c>
      <c r="G58" s="59">
        <f>G59+G60+G61</f>
        <v>241451.067923381</v>
      </c>
    </row>
    <row r="59" spans="1:10" ht="21" customHeight="1">
      <c r="A59" s="48" t="s">
        <v>24</v>
      </c>
      <c r="B59" s="23" t="s">
        <v>9</v>
      </c>
      <c r="C59" s="1" t="s">
        <v>3</v>
      </c>
      <c r="D59" s="64">
        <v>213512.5</v>
      </c>
      <c r="E59" s="1">
        <v>37940.34559056</v>
      </c>
      <c r="F59" s="61">
        <f>F42</f>
        <v>45595.250983407306</v>
      </c>
      <c r="G59" s="61">
        <f>G42</f>
        <v>45595.250983407306</v>
      </c>
      <c r="J59" s="11"/>
    </row>
    <row r="60" spans="1:10" ht="21" customHeight="1">
      <c r="A60" s="48" t="s">
        <v>23</v>
      </c>
      <c r="B60" s="23" t="s">
        <v>7</v>
      </c>
      <c r="C60" s="1" t="s">
        <v>3</v>
      </c>
      <c r="D60" s="65"/>
      <c r="E60" s="1">
        <v>174463.0426595083</v>
      </c>
      <c r="F60" s="61">
        <f>229119.837116366-F59</f>
        <v>183524.58613295868</v>
      </c>
      <c r="G60" s="61">
        <f>240369.897253381-G59</f>
        <v>194774.6462699737</v>
      </c>
      <c r="J60" s="11"/>
    </row>
    <row r="61" spans="1:10" ht="37.5">
      <c r="A61" s="48" t="s">
        <v>22</v>
      </c>
      <c r="B61" s="26" t="s">
        <v>5</v>
      </c>
      <c r="C61" s="1" t="s">
        <v>3</v>
      </c>
      <c r="D61" s="1">
        <v>1036.9</v>
      </c>
      <c r="E61" s="1">
        <v>921.26373</v>
      </c>
      <c r="F61" s="61">
        <v>1081.17067</v>
      </c>
      <c r="G61" s="61">
        <v>1081.17067</v>
      </c>
      <c r="J61" s="11"/>
    </row>
    <row r="62" spans="1:7" s="11" customFormat="1" ht="36.75" customHeight="1">
      <c r="A62" s="46" t="s">
        <v>21</v>
      </c>
      <c r="B62" s="8" t="s">
        <v>69</v>
      </c>
      <c r="C62" s="9" t="s">
        <v>3</v>
      </c>
      <c r="D62" s="9">
        <v>0</v>
      </c>
      <c r="E62" s="9">
        <v>0</v>
      </c>
      <c r="F62" s="59">
        <v>0</v>
      </c>
      <c r="G62" s="59">
        <v>0</v>
      </c>
    </row>
    <row r="63" spans="1:10" ht="20.25" customHeight="1">
      <c r="A63" s="48" t="s">
        <v>20</v>
      </c>
      <c r="B63" s="23" t="s">
        <v>19</v>
      </c>
      <c r="C63" s="1" t="s">
        <v>3</v>
      </c>
      <c r="D63" s="1">
        <v>0</v>
      </c>
      <c r="E63" s="1">
        <v>0</v>
      </c>
      <c r="F63" s="61">
        <v>0</v>
      </c>
      <c r="G63" s="61">
        <v>0</v>
      </c>
      <c r="J63" s="11"/>
    </row>
    <row r="64" spans="1:10" ht="18" customHeight="1">
      <c r="A64" s="48" t="s">
        <v>18</v>
      </c>
      <c r="B64" s="23" t="s">
        <v>17</v>
      </c>
      <c r="C64" s="1" t="s">
        <v>3</v>
      </c>
      <c r="D64" s="1">
        <v>0</v>
      </c>
      <c r="E64" s="1">
        <v>0</v>
      </c>
      <c r="F64" s="61">
        <v>0</v>
      </c>
      <c r="G64" s="61">
        <v>0</v>
      </c>
      <c r="J64" s="11"/>
    </row>
    <row r="65" spans="1:7" s="11" customFormat="1" ht="35.25" customHeight="1">
      <c r="A65" s="46" t="s">
        <v>16</v>
      </c>
      <c r="B65" s="8" t="s">
        <v>15</v>
      </c>
      <c r="C65" s="9" t="s">
        <v>3</v>
      </c>
      <c r="D65" s="9">
        <v>12231.5</v>
      </c>
      <c r="E65" s="9">
        <v>11563.728764949063</v>
      </c>
      <c r="F65" s="59">
        <f>F66+F68</f>
        <v>13821.5788191491</v>
      </c>
      <c r="G65" s="59">
        <f>G66+G68</f>
        <v>13821.5788191491</v>
      </c>
    </row>
    <row r="66" spans="1:10" ht="21" customHeight="1">
      <c r="A66" s="48" t="s">
        <v>14</v>
      </c>
      <c r="B66" s="23" t="s">
        <v>9</v>
      </c>
      <c r="C66" s="1" t="s">
        <v>3</v>
      </c>
      <c r="D66" s="64">
        <v>12231</v>
      </c>
      <c r="E66" s="64">
        <v>11560.613764949063</v>
      </c>
      <c r="F66" s="68">
        <v>13817.5288191491</v>
      </c>
      <c r="G66" s="68">
        <v>13817.5288191491</v>
      </c>
      <c r="J66" s="11"/>
    </row>
    <row r="67" spans="1:10" ht="21" customHeight="1">
      <c r="A67" s="48" t="s">
        <v>13</v>
      </c>
      <c r="B67" s="23" t="s">
        <v>7</v>
      </c>
      <c r="C67" s="1" t="s">
        <v>3</v>
      </c>
      <c r="D67" s="65"/>
      <c r="E67" s="65"/>
      <c r="F67" s="69"/>
      <c r="G67" s="69"/>
      <c r="J67" s="11"/>
    </row>
    <row r="68" spans="1:10" ht="37.5">
      <c r="A68" s="47" t="s">
        <v>12</v>
      </c>
      <c r="B68" s="26" t="s">
        <v>70</v>
      </c>
      <c r="C68" s="1" t="s">
        <v>3</v>
      </c>
      <c r="D68" s="1">
        <v>0.5</v>
      </c>
      <c r="E68" s="1">
        <v>3.115</v>
      </c>
      <c r="F68" s="61">
        <v>4.05</v>
      </c>
      <c r="G68" s="61">
        <v>4.05</v>
      </c>
      <c r="J68" s="11"/>
    </row>
    <row r="69" spans="1:7" s="11" customFormat="1" ht="43.5" customHeight="1">
      <c r="A69" s="46" t="s">
        <v>11</v>
      </c>
      <c r="B69" s="8" t="s">
        <v>81</v>
      </c>
      <c r="C69" s="9" t="s">
        <v>3</v>
      </c>
      <c r="D69" s="9">
        <v>0</v>
      </c>
      <c r="E69" s="9">
        <v>0.325</v>
      </c>
      <c r="F69" s="59">
        <v>0</v>
      </c>
      <c r="G69" s="59">
        <v>0</v>
      </c>
    </row>
    <row r="70" spans="1:10" ht="20.25" customHeight="1">
      <c r="A70" s="48" t="s">
        <v>10</v>
      </c>
      <c r="B70" s="23" t="s">
        <v>9</v>
      </c>
      <c r="C70" s="1" t="s">
        <v>3</v>
      </c>
      <c r="D70" s="1">
        <v>0</v>
      </c>
      <c r="E70" s="1">
        <v>0</v>
      </c>
      <c r="F70" s="61">
        <v>0</v>
      </c>
      <c r="G70" s="61">
        <v>0</v>
      </c>
      <c r="J70" s="11"/>
    </row>
    <row r="71" spans="1:10" ht="21.75" customHeight="1">
      <c r="A71" s="48" t="s">
        <v>8</v>
      </c>
      <c r="B71" s="23" t="s">
        <v>7</v>
      </c>
      <c r="C71" s="1" t="s">
        <v>3</v>
      </c>
      <c r="D71" s="1">
        <v>0</v>
      </c>
      <c r="E71" s="1">
        <v>0</v>
      </c>
      <c r="F71" s="61">
        <v>0</v>
      </c>
      <c r="G71" s="61">
        <v>0</v>
      </c>
      <c r="J71" s="11"/>
    </row>
    <row r="72" spans="1:10" ht="37.5">
      <c r="A72" s="48" t="s">
        <v>6</v>
      </c>
      <c r="B72" s="23" t="s">
        <v>5</v>
      </c>
      <c r="C72" s="1" t="s">
        <v>3</v>
      </c>
      <c r="D72" s="1">
        <v>0</v>
      </c>
      <c r="E72" s="10">
        <v>0.325</v>
      </c>
      <c r="F72" s="61">
        <v>0</v>
      </c>
      <c r="G72" s="61">
        <v>0</v>
      </c>
      <c r="J72" s="11"/>
    </row>
    <row r="73" spans="1:10" ht="31.5" customHeight="1">
      <c r="A73" s="46" t="s">
        <v>4</v>
      </c>
      <c r="B73" s="8" t="s">
        <v>82</v>
      </c>
      <c r="C73" s="1" t="s">
        <v>3</v>
      </c>
      <c r="D73" s="1">
        <v>2210.7</v>
      </c>
      <c r="E73" s="1">
        <v>6965.497012744827</v>
      </c>
      <c r="F73" s="61">
        <v>9616.39316137728</v>
      </c>
      <c r="G73" s="61">
        <v>9616.39316137728</v>
      </c>
      <c r="J73" s="11"/>
    </row>
    <row r="74" spans="1:10" ht="46.5" customHeight="1">
      <c r="A74" s="46" t="s">
        <v>2</v>
      </c>
      <c r="B74" s="8" t="s">
        <v>219</v>
      </c>
      <c r="C74" s="1" t="s">
        <v>1</v>
      </c>
      <c r="D74" s="27">
        <v>6.531454856560461</v>
      </c>
      <c r="E74" s="1">
        <v>3.0973085062984116</v>
      </c>
      <c r="F74" s="61">
        <f>F73/F41*100</f>
        <v>3.9407799479328633</v>
      </c>
      <c r="G74" s="61">
        <f>G73/G41*100</f>
        <v>3.7671067715596056</v>
      </c>
      <c r="J74" s="11"/>
    </row>
    <row r="75" spans="1:10" ht="329.25" customHeight="1">
      <c r="A75" s="46" t="s">
        <v>0</v>
      </c>
      <c r="B75" s="8" t="s">
        <v>88</v>
      </c>
      <c r="C75" s="32"/>
      <c r="D75" s="88" t="s">
        <v>93</v>
      </c>
      <c r="E75" s="88"/>
      <c r="F75" s="88"/>
      <c r="G75" s="88"/>
      <c r="J75" s="11"/>
    </row>
    <row r="76" spans="1:2" s="33" customFormat="1" ht="24.75" customHeight="1">
      <c r="A76" s="86" t="s">
        <v>71</v>
      </c>
      <c r="B76" s="86"/>
    </row>
    <row r="77" spans="1:9" s="35" customFormat="1" ht="204.75" customHeight="1">
      <c r="A77" s="34" t="s">
        <v>72</v>
      </c>
      <c r="B77" s="66" t="s">
        <v>94</v>
      </c>
      <c r="C77" s="66"/>
      <c r="D77" s="66"/>
      <c r="E77" s="66"/>
      <c r="F77" s="66"/>
      <c r="G77" s="66"/>
      <c r="H77" s="66"/>
      <c r="I77" s="66"/>
    </row>
    <row r="78" spans="1:9" s="35" customFormat="1" ht="83.25" customHeight="1">
      <c r="A78" s="34" t="s">
        <v>73</v>
      </c>
      <c r="B78" s="66" t="s">
        <v>215</v>
      </c>
      <c r="C78" s="66"/>
      <c r="D78" s="66"/>
      <c r="E78" s="66"/>
      <c r="F78" s="66"/>
      <c r="G78" s="66"/>
      <c r="H78" s="66"/>
      <c r="I78" s="66"/>
    </row>
    <row r="79" spans="1:9" s="35" customFormat="1" ht="99.75" customHeight="1">
      <c r="A79" s="34" t="s">
        <v>74</v>
      </c>
      <c r="B79" s="66" t="s">
        <v>96</v>
      </c>
      <c r="C79" s="66"/>
      <c r="D79" s="66"/>
      <c r="E79" s="66"/>
      <c r="F79" s="66"/>
      <c r="G79" s="66"/>
      <c r="H79" s="66"/>
      <c r="I79" s="66"/>
    </row>
    <row r="80" spans="1:9" s="35" customFormat="1" ht="198.75" customHeight="1">
      <c r="A80" s="34" t="s">
        <v>75</v>
      </c>
      <c r="B80" s="66" t="s">
        <v>216</v>
      </c>
      <c r="C80" s="66"/>
      <c r="D80" s="66"/>
      <c r="E80" s="66"/>
      <c r="F80" s="66"/>
      <c r="G80" s="66"/>
      <c r="H80" s="66"/>
      <c r="I80" s="66"/>
    </row>
    <row r="81" spans="1:9" s="35" customFormat="1" ht="125.25" customHeight="1">
      <c r="A81" s="34" t="s">
        <v>76</v>
      </c>
      <c r="B81" s="66" t="s">
        <v>217</v>
      </c>
      <c r="C81" s="66"/>
      <c r="D81" s="66"/>
      <c r="E81" s="66"/>
      <c r="F81" s="66"/>
      <c r="G81" s="66"/>
      <c r="H81" s="66"/>
      <c r="I81" s="66"/>
    </row>
    <row r="82" spans="1:9" s="35" customFormat="1" ht="98.25" customHeight="1">
      <c r="A82" s="34" t="s">
        <v>77</v>
      </c>
      <c r="B82" s="66" t="s">
        <v>97</v>
      </c>
      <c r="C82" s="66"/>
      <c r="D82" s="66"/>
      <c r="E82" s="66"/>
      <c r="F82" s="66"/>
      <c r="G82" s="66"/>
      <c r="H82" s="66"/>
      <c r="I82" s="66"/>
    </row>
    <row r="83" spans="1:9" s="35" customFormat="1" ht="57" customHeight="1">
      <c r="A83" s="34" t="s">
        <v>78</v>
      </c>
      <c r="B83" s="66" t="s">
        <v>90</v>
      </c>
      <c r="C83" s="66"/>
      <c r="D83" s="66"/>
      <c r="E83" s="66"/>
      <c r="F83" s="66"/>
      <c r="G83" s="66"/>
      <c r="H83" s="66"/>
      <c r="I83" s="66"/>
    </row>
    <row r="84" spans="1:9" s="35" customFormat="1" ht="55.5" customHeight="1">
      <c r="A84" s="34" t="s">
        <v>95</v>
      </c>
      <c r="B84" s="66" t="s">
        <v>98</v>
      </c>
      <c r="C84" s="66"/>
      <c r="D84" s="66"/>
      <c r="E84" s="66"/>
      <c r="F84" s="66"/>
      <c r="G84" s="66"/>
      <c r="H84" s="66"/>
      <c r="I84" s="66"/>
    </row>
    <row r="85" spans="1:9" s="35" customFormat="1" ht="81" customHeight="1">
      <c r="A85" s="34" t="s">
        <v>214</v>
      </c>
      <c r="B85" s="66" t="s">
        <v>220</v>
      </c>
      <c r="C85" s="66"/>
      <c r="D85" s="66"/>
      <c r="E85" s="66"/>
      <c r="F85" s="66"/>
      <c r="G85" s="66"/>
      <c r="H85" s="66"/>
      <c r="I85" s="66"/>
    </row>
    <row r="86" spans="1:9" s="35" customFormat="1" ht="123" customHeight="1">
      <c r="A86" s="34" t="s">
        <v>222</v>
      </c>
      <c r="B86" s="66" t="s">
        <v>225</v>
      </c>
      <c r="C86" s="66"/>
      <c r="D86" s="66"/>
      <c r="E86" s="66"/>
      <c r="F86" s="66"/>
      <c r="G86" s="66"/>
      <c r="H86" s="66"/>
      <c r="I86" s="66"/>
    </row>
    <row r="87" spans="1:9" ht="33" customHeight="1">
      <c r="A87" s="2"/>
      <c r="B87" s="2"/>
      <c r="C87" s="2"/>
      <c r="D87" s="2"/>
      <c r="E87" s="2"/>
      <c r="H87" s="63" t="s">
        <v>127</v>
      </c>
      <c r="I87" s="63"/>
    </row>
    <row r="88" spans="1:9" ht="75.75" customHeight="1">
      <c r="A88" s="2"/>
      <c r="B88" s="2"/>
      <c r="C88" s="2"/>
      <c r="D88" s="2"/>
      <c r="E88" s="2"/>
      <c r="H88" s="63" t="s">
        <v>91</v>
      </c>
      <c r="I88" s="63"/>
    </row>
    <row r="89" spans="1:9" ht="52.5" customHeight="1">
      <c r="A89" s="67" t="s">
        <v>126</v>
      </c>
      <c r="B89" s="67"/>
      <c r="C89" s="67"/>
      <c r="D89" s="67"/>
      <c r="E89" s="67"/>
      <c r="F89" s="67"/>
      <c r="G89" s="67"/>
      <c r="H89" s="67"/>
      <c r="I89" s="67"/>
    </row>
    <row r="90" spans="1:9" ht="18.75">
      <c r="A90" s="2"/>
      <c r="B90" s="2"/>
      <c r="C90" s="2"/>
      <c r="D90" s="2"/>
      <c r="E90" s="2"/>
      <c r="F90" s="6"/>
      <c r="G90" s="6"/>
      <c r="H90" s="6"/>
      <c r="I90" s="6"/>
    </row>
    <row r="91" spans="1:9" ht="18.75">
      <c r="A91" s="71" t="s">
        <v>128</v>
      </c>
      <c r="B91" s="70" t="s">
        <v>61</v>
      </c>
      <c r="C91" s="70" t="s">
        <v>129</v>
      </c>
      <c r="D91" s="70" t="s">
        <v>130</v>
      </c>
      <c r="E91" s="70"/>
      <c r="F91" s="70" t="s">
        <v>131</v>
      </c>
      <c r="G91" s="70"/>
      <c r="H91" s="70" t="s">
        <v>132</v>
      </c>
      <c r="I91" s="70"/>
    </row>
    <row r="92" spans="1:9" ht="18.75">
      <c r="A92" s="72"/>
      <c r="B92" s="73"/>
      <c r="C92" s="70"/>
      <c r="D92" s="51" t="s">
        <v>133</v>
      </c>
      <c r="E92" s="51" t="s">
        <v>134</v>
      </c>
      <c r="F92" s="51" t="s">
        <v>133</v>
      </c>
      <c r="G92" s="51" t="s">
        <v>134</v>
      </c>
      <c r="H92" s="51" t="s">
        <v>135</v>
      </c>
      <c r="I92" s="51" t="s">
        <v>134</v>
      </c>
    </row>
    <row r="93" spans="1:9" ht="18.75">
      <c r="A93" s="50" t="s">
        <v>53</v>
      </c>
      <c r="B93" s="7" t="s">
        <v>136</v>
      </c>
      <c r="C93" s="51"/>
      <c r="D93" s="51"/>
      <c r="E93" s="51"/>
      <c r="F93" s="51"/>
      <c r="G93" s="51"/>
      <c r="H93" s="51"/>
      <c r="I93" s="51"/>
    </row>
    <row r="94" spans="1:9" ht="18.75">
      <c r="A94" s="49" t="s">
        <v>137</v>
      </c>
      <c r="B94" s="3" t="s">
        <v>138</v>
      </c>
      <c r="C94" s="4" t="s">
        <v>139</v>
      </c>
      <c r="D94" s="5"/>
      <c r="E94" s="5"/>
      <c r="F94" s="5"/>
      <c r="G94" s="5"/>
      <c r="H94" s="5"/>
      <c r="I94" s="5"/>
    </row>
    <row r="95" spans="1:9" ht="98.25" customHeight="1">
      <c r="A95" s="49" t="s">
        <v>140</v>
      </c>
      <c r="B95" s="3" t="s">
        <v>141</v>
      </c>
      <c r="C95" s="4" t="s">
        <v>142</v>
      </c>
      <c r="D95" s="5"/>
      <c r="E95" s="5"/>
      <c r="F95" s="5"/>
      <c r="G95" s="5"/>
      <c r="H95" s="5"/>
      <c r="I95" s="5"/>
    </row>
    <row r="96" spans="1:9" ht="18.75">
      <c r="A96" s="49"/>
      <c r="B96" s="3" t="s">
        <v>143</v>
      </c>
      <c r="C96" s="4"/>
      <c r="D96" s="36">
        <v>197.43</v>
      </c>
      <c r="E96" s="36">
        <v>220.59</v>
      </c>
      <c r="F96" s="36">
        <v>220.59</v>
      </c>
      <c r="G96" s="36">
        <v>223.38</v>
      </c>
      <c r="H96" s="53">
        <v>223.38</v>
      </c>
      <c r="I96" s="53">
        <v>244.5695085007979</v>
      </c>
    </row>
    <row r="97" spans="1:9" ht="18.75">
      <c r="A97" s="49"/>
      <c r="B97" s="3" t="s">
        <v>144</v>
      </c>
      <c r="C97" s="4"/>
      <c r="D97" s="36">
        <v>153.36</v>
      </c>
      <c r="E97" s="36">
        <v>305.58</v>
      </c>
      <c r="F97" s="36">
        <v>192.52</v>
      </c>
      <c r="G97" s="36">
        <v>192.6</v>
      </c>
      <c r="H97" s="53">
        <v>192.6</v>
      </c>
      <c r="I97" s="53">
        <v>265.20386317543483</v>
      </c>
    </row>
    <row r="98" spans="1:9" ht="18.75">
      <c r="A98" s="49"/>
      <c r="B98" s="3" t="s">
        <v>145</v>
      </c>
      <c r="C98" s="4"/>
      <c r="D98" s="36">
        <v>278.06</v>
      </c>
      <c r="E98" s="36">
        <v>278.06</v>
      </c>
      <c r="F98" s="36">
        <v>278.06</v>
      </c>
      <c r="G98" s="36">
        <v>278.06</v>
      </c>
      <c r="H98" s="53">
        <v>278.06</v>
      </c>
      <c r="I98" s="53">
        <v>248.1047689110429</v>
      </c>
    </row>
    <row r="99" spans="1:9" ht="18.75">
      <c r="A99" s="49"/>
      <c r="B99" s="3" t="s">
        <v>146</v>
      </c>
      <c r="C99" s="4"/>
      <c r="D99" s="36"/>
      <c r="E99" s="36"/>
      <c r="F99" s="36"/>
      <c r="G99" s="36"/>
      <c r="H99" s="53">
        <v>1186.7301352393715</v>
      </c>
      <c r="I99" s="53">
        <v>1186.7301352393715</v>
      </c>
    </row>
    <row r="100" spans="1:9" ht="31.5">
      <c r="A100" s="49" t="s">
        <v>147</v>
      </c>
      <c r="B100" s="3" t="s">
        <v>148</v>
      </c>
      <c r="C100" s="4" t="s">
        <v>149</v>
      </c>
      <c r="D100" s="36"/>
      <c r="E100" s="36"/>
      <c r="F100" s="36"/>
      <c r="G100" s="36"/>
      <c r="H100" s="54"/>
      <c r="I100" s="54"/>
    </row>
    <row r="101" spans="1:9" ht="18.75">
      <c r="A101" s="49"/>
      <c r="B101" s="3" t="s">
        <v>143</v>
      </c>
      <c r="C101" s="4"/>
      <c r="D101" s="36">
        <v>205.89</v>
      </c>
      <c r="E101" s="36">
        <v>230.05</v>
      </c>
      <c r="F101" s="36">
        <v>230.05</v>
      </c>
      <c r="G101" s="36">
        <v>258.56</v>
      </c>
      <c r="H101" s="53">
        <v>258.56</v>
      </c>
      <c r="I101" s="53">
        <v>375.7384056464605</v>
      </c>
    </row>
    <row r="102" spans="1:9" ht="18.75">
      <c r="A102" s="49"/>
      <c r="B102" s="3" t="s">
        <v>144</v>
      </c>
      <c r="C102" s="4"/>
      <c r="D102" s="36">
        <v>205.89</v>
      </c>
      <c r="E102" s="36">
        <v>230.05</v>
      </c>
      <c r="F102" s="36">
        <v>205.89</v>
      </c>
      <c r="G102" s="36">
        <v>230.05</v>
      </c>
      <c r="H102" s="53">
        <v>230.05</v>
      </c>
      <c r="I102" s="53">
        <v>375.7384056464605</v>
      </c>
    </row>
    <row r="103" spans="1:9" ht="18.75">
      <c r="A103" s="49"/>
      <c r="B103" s="3" t="s">
        <v>145</v>
      </c>
      <c r="C103" s="4"/>
      <c r="D103" s="36">
        <v>205.89</v>
      </c>
      <c r="E103" s="36">
        <v>230.05</v>
      </c>
      <c r="F103" s="36">
        <v>221.06</v>
      </c>
      <c r="G103" s="36">
        <v>246.99</v>
      </c>
      <c r="H103" s="53">
        <v>246.99</v>
      </c>
      <c r="I103" s="53">
        <v>375.7384056464605</v>
      </c>
    </row>
    <row r="104" spans="1:9" ht="18.75">
      <c r="A104" s="49"/>
      <c r="B104" s="3" t="s">
        <v>146</v>
      </c>
      <c r="C104" s="4"/>
      <c r="D104" s="36"/>
      <c r="E104" s="36"/>
      <c r="F104" s="36"/>
      <c r="G104" s="36"/>
      <c r="H104" s="53">
        <v>258.56</v>
      </c>
      <c r="I104" s="53">
        <v>375.7384056464605</v>
      </c>
    </row>
    <row r="105" spans="1:9" ht="18.75">
      <c r="A105" s="49"/>
      <c r="B105" s="3" t="s">
        <v>150</v>
      </c>
      <c r="C105" s="4"/>
      <c r="D105" s="36"/>
      <c r="E105" s="36"/>
      <c r="F105" s="36"/>
      <c r="G105" s="36"/>
      <c r="H105" s="53">
        <v>258.56</v>
      </c>
      <c r="I105" s="53">
        <v>375.7384056464605</v>
      </c>
    </row>
    <row r="106" spans="1:9" ht="18.75">
      <c r="A106" s="49"/>
      <c r="B106" s="3" t="s">
        <v>151</v>
      </c>
      <c r="C106" s="4"/>
      <c r="D106" s="36"/>
      <c r="E106" s="36"/>
      <c r="F106" s="36"/>
      <c r="G106" s="36"/>
      <c r="H106" s="53">
        <v>258.56</v>
      </c>
      <c r="I106" s="53">
        <v>375.7384056464605</v>
      </c>
    </row>
    <row r="107" spans="1:9" ht="18.75">
      <c r="A107" s="49" t="s">
        <v>152</v>
      </c>
      <c r="B107" s="3" t="s">
        <v>153</v>
      </c>
      <c r="C107" s="4"/>
      <c r="D107" s="36"/>
      <c r="E107" s="36"/>
      <c r="F107" s="36"/>
      <c r="G107" s="36"/>
      <c r="H107" s="54"/>
      <c r="I107" s="54"/>
    </row>
    <row r="108" spans="1:9" ht="108.75" customHeight="1">
      <c r="A108" s="49" t="s">
        <v>154</v>
      </c>
      <c r="B108" s="3" t="s">
        <v>141</v>
      </c>
      <c r="C108" s="4" t="s">
        <v>155</v>
      </c>
      <c r="D108" s="36"/>
      <c r="E108" s="36"/>
      <c r="F108" s="36"/>
      <c r="G108" s="36"/>
      <c r="H108" s="54"/>
      <c r="I108" s="54"/>
    </row>
    <row r="109" spans="1:18" ht="18.75">
      <c r="A109" s="49"/>
      <c r="B109" s="3" t="s">
        <v>156</v>
      </c>
      <c r="C109" s="4"/>
      <c r="D109" s="36">
        <v>231998.64</v>
      </c>
      <c r="E109" s="36">
        <v>271564.53</v>
      </c>
      <c r="F109" s="36">
        <v>271564.53</v>
      </c>
      <c r="G109" s="36">
        <v>276656.34</v>
      </c>
      <c r="H109" s="53">
        <v>276656.34</v>
      </c>
      <c r="I109" s="53">
        <v>277359.80456021137</v>
      </c>
      <c r="J109" s="18">
        <v>277359.80456021137</v>
      </c>
      <c r="K109" s="18">
        <v>280664.76870011503</v>
      </c>
      <c r="L109" s="18">
        <v>280170.2306340476</v>
      </c>
      <c r="M109" s="18">
        <v>279019.7714763168</v>
      </c>
      <c r="N109" s="18">
        <v>277176.8995266589</v>
      </c>
      <c r="O109" s="18">
        <v>285027.34661311016</v>
      </c>
      <c r="P109" s="18">
        <v>281674.29487615783</v>
      </c>
      <c r="Q109" s="18">
        <v>282364.67115919513</v>
      </c>
      <c r="R109" s="18">
        <v>285540.5687667281</v>
      </c>
    </row>
    <row r="110" spans="1:18" ht="18.75">
      <c r="A110" s="49"/>
      <c r="B110" s="3" t="s">
        <v>157</v>
      </c>
      <c r="C110" s="4"/>
      <c r="D110" s="36">
        <v>237905.58</v>
      </c>
      <c r="E110" s="36">
        <v>276181.52</v>
      </c>
      <c r="F110" s="36">
        <v>276181.52</v>
      </c>
      <c r="G110" s="36">
        <v>279959.21</v>
      </c>
      <c r="H110" s="53">
        <v>279959.21</v>
      </c>
      <c r="I110" s="53">
        <v>280664.76870011503</v>
      </c>
      <c r="J110" s="52" t="b">
        <f>J109=I109</f>
        <v>1</v>
      </c>
      <c r="K110" s="52" t="b">
        <f>K109=I110</f>
        <v>1</v>
      </c>
      <c r="L110" s="52" t="b">
        <f>L109=I111</f>
        <v>1</v>
      </c>
      <c r="M110" s="52" t="b">
        <f>M109=I112</f>
        <v>1</v>
      </c>
      <c r="N110" s="52" t="b">
        <f>N109=I113</f>
        <v>1</v>
      </c>
      <c r="O110" s="52" t="b">
        <f>O109=I114</f>
        <v>1</v>
      </c>
      <c r="P110" s="52" t="b">
        <f>P109=I115</f>
        <v>1</v>
      </c>
      <c r="Q110" s="52" t="b">
        <f>Q109=I116</f>
        <v>1</v>
      </c>
      <c r="R110" s="52" t="b">
        <f>R109=I117</f>
        <v>1</v>
      </c>
    </row>
    <row r="111" spans="1:9" ht="18.75">
      <c r="A111" s="49"/>
      <c r="B111" s="3" t="s">
        <v>158</v>
      </c>
      <c r="C111" s="4"/>
      <c r="D111" s="36">
        <v>237417</v>
      </c>
      <c r="E111" s="36">
        <v>275692.96</v>
      </c>
      <c r="F111" s="36">
        <v>275692.96</v>
      </c>
      <c r="G111" s="36">
        <v>279470.65</v>
      </c>
      <c r="H111" s="53">
        <v>279470.65</v>
      </c>
      <c r="I111" s="53">
        <v>280170.2306340476</v>
      </c>
    </row>
    <row r="112" spans="1:9" ht="18.75">
      <c r="A112" s="49"/>
      <c r="B112" s="3" t="s">
        <v>159</v>
      </c>
      <c r="C112" s="4"/>
      <c r="D112" s="36">
        <v>232585.29</v>
      </c>
      <c r="E112" s="36">
        <v>272679.11</v>
      </c>
      <c r="F112" s="36">
        <v>272679.11</v>
      </c>
      <c r="G112" s="36">
        <v>278312.22</v>
      </c>
      <c r="H112" s="53">
        <v>278312.22</v>
      </c>
      <c r="I112" s="53">
        <v>279019.7714763168</v>
      </c>
    </row>
    <row r="113" spans="1:9" ht="18.75">
      <c r="A113" s="49"/>
      <c r="B113" s="3" t="s">
        <v>160</v>
      </c>
      <c r="C113" s="4"/>
      <c r="D113" s="36">
        <v>234422.05</v>
      </c>
      <c r="E113" s="36">
        <v>272698.01</v>
      </c>
      <c r="F113" s="36">
        <v>272698.01</v>
      </c>
      <c r="G113" s="36">
        <v>276475.7</v>
      </c>
      <c r="H113" s="53">
        <v>276475.7</v>
      </c>
      <c r="I113" s="53">
        <v>277176.8995266589</v>
      </c>
    </row>
    <row r="114" spans="1:9" ht="18.75">
      <c r="A114" s="49"/>
      <c r="B114" s="3" t="s">
        <v>161</v>
      </c>
      <c r="C114" s="4"/>
      <c r="D114" s="36">
        <v>242269.18</v>
      </c>
      <c r="E114" s="36">
        <v>280545.14</v>
      </c>
      <c r="F114" s="36">
        <v>280545.14</v>
      </c>
      <c r="G114" s="36">
        <v>284322.83</v>
      </c>
      <c r="H114" s="53">
        <v>284322.83</v>
      </c>
      <c r="I114" s="53">
        <v>285027.34661311016</v>
      </c>
    </row>
    <row r="115" spans="1:9" ht="18.75">
      <c r="A115" s="49"/>
      <c r="B115" s="3" t="s">
        <v>162</v>
      </c>
      <c r="C115" s="4"/>
      <c r="D115" s="36">
        <v>238921.36</v>
      </c>
      <c r="E115" s="36">
        <v>277197.31</v>
      </c>
      <c r="F115" s="36">
        <v>277197.31</v>
      </c>
      <c r="G115" s="36">
        <v>280975.01</v>
      </c>
      <c r="H115" s="53">
        <v>280975.01</v>
      </c>
      <c r="I115" s="53">
        <v>281674.29487615783</v>
      </c>
    </row>
    <row r="116" spans="1:9" ht="18.75">
      <c r="A116" s="49"/>
      <c r="B116" s="3" t="s">
        <v>163</v>
      </c>
      <c r="C116" s="4"/>
      <c r="D116" s="36">
        <v>246795.87</v>
      </c>
      <c r="E116" s="36">
        <v>281879.15</v>
      </c>
      <c r="F116" s="36">
        <v>281879.15</v>
      </c>
      <c r="G116" s="36">
        <v>281658.81</v>
      </c>
      <c r="H116" s="53">
        <v>281658.81</v>
      </c>
      <c r="I116" s="53">
        <v>282364.67115919513</v>
      </c>
    </row>
    <row r="117" spans="1:9" ht="18.75">
      <c r="A117" s="49"/>
      <c r="B117" s="3" t="s">
        <v>164</v>
      </c>
      <c r="C117" s="4"/>
      <c r="D117" s="36">
        <v>239202.9</v>
      </c>
      <c r="E117" s="36">
        <v>279247.42</v>
      </c>
      <c r="F117" s="36">
        <v>279247.42</v>
      </c>
      <c r="G117" s="36">
        <v>284829.03</v>
      </c>
      <c r="H117" s="53">
        <v>284829.03</v>
      </c>
      <c r="I117" s="53">
        <v>285540.5687667281</v>
      </c>
    </row>
    <row r="118" spans="1:9" ht="31.5">
      <c r="A118" s="49" t="s">
        <v>165</v>
      </c>
      <c r="B118" s="3" t="s">
        <v>166</v>
      </c>
      <c r="C118" s="4" t="s">
        <v>167</v>
      </c>
      <c r="D118" s="36"/>
      <c r="E118" s="36"/>
      <c r="F118" s="36"/>
      <c r="G118" s="36"/>
      <c r="H118" s="54"/>
      <c r="I118" s="54"/>
    </row>
    <row r="119" spans="1:9" ht="18.75">
      <c r="A119" s="49"/>
      <c r="B119" s="3" t="s">
        <v>144</v>
      </c>
      <c r="C119" s="4"/>
      <c r="D119" s="36">
        <v>339996.07</v>
      </c>
      <c r="E119" s="36">
        <v>480448.16</v>
      </c>
      <c r="F119" s="36">
        <v>480448.16</v>
      </c>
      <c r="G119" s="36">
        <v>507004.68</v>
      </c>
      <c r="H119" s="53">
        <v>507004.68</v>
      </c>
      <c r="I119" s="53">
        <v>544917.1437205022</v>
      </c>
    </row>
    <row r="120" spans="1:9" ht="18.75">
      <c r="A120" s="49"/>
      <c r="B120" s="3" t="s">
        <v>145</v>
      </c>
      <c r="C120" s="4"/>
      <c r="D120" s="36">
        <v>791039.05</v>
      </c>
      <c r="E120" s="36">
        <v>791039.05</v>
      </c>
      <c r="F120" s="36">
        <v>791039.05</v>
      </c>
      <c r="G120" s="36">
        <v>852929.46</v>
      </c>
      <c r="H120" s="53">
        <v>852929.46</v>
      </c>
      <c r="I120" s="53">
        <v>766087.1611144585</v>
      </c>
    </row>
    <row r="121" spans="1:9" ht="18.75">
      <c r="A121" s="49"/>
      <c r="B121" s="3" t="s">
        <v>146</v>
      </c>
      <c r="C121" s="4"/>
      <c r="D121" s="5"/>
      <c r="E121" s="5"/>
      <c r="F121" s="5"/>
      <c r="G121" s="5"/>
      <c r="H121" s="53">
        <v>6900045.81373368</v>
      </c>
      <c r="I121" s="53">
        <v>6900045.81373368</v>
      </c>
    </row>
    <row r="122" spans="1:9" ht="18.75">
      <c r="A122" s="49"/>
      <c r="B122" s="3" t="s">
        <v>151</v>
      </c>
      <c r="C122" s="4"/>
      <c r="D122" s="5"/>
      <c r="E122" s="5"/>
      <c r="F122" s="5"/>
      <c r="G122" s="5"/>
      <c r="H122" s="53">
        <v>1699611.5</v>
      </c>
      <c r="I122" s="53">
        <v>1699611.5</v>
      </c>
    </row>
    <row r="123" spans="1:9" ht="18.75">
      <c r="A123" s="49" t="s">
        <v>168</v>
      </c>
      <c r="B123" s="3" t="s">
        <v>169</v>
      </c>
      <c r="C123" s="4"/>
      <c r="D123" s="5"/>
      <c r="E123" s="5"/>
      <c r="F123" s="5"/>
      <c r="G123" s="5"/>
      <c r="H123" s="54"/>
      <c r="I123" s="54"/>
    </row>
    <row r="124" spans="1:9" ht="18.75">
      <c r="A124" s="49"/>
      <c r="B124" s="3" t="s">
        <v>170</v>
      </c>
      <c r="C124" s="4" t="s">
        <v>171</v>
      </c>
      <c r="D124" s="51">
        <v>199.75</v>
      </c>
      <c r="E124" s="51">
        <v>220.77</v>
      </c>
      <c r="F124" s="51">
        <v>220.77</v>
      </c>
      <c r="G124" s="51">
        <v>251.31</v>
      </c>
      <c r="H124" s="55">
        <v>251.31</v>
      </c>
      <c r="I124" s="55">
        <v>382.47</v>
      </c>
    </row>
    <row r="125" spans="1:9" ht="18.75">
      <c r="A125" s="49"/>
      <c r="B125" s="3" t="s">
        <v>172</v>
      </c>
      <c r="C125" s="4" t="s">
        <v>171</v>
      </c>
      <c r="D125" s="51">
        <v>154.82</v>
      </c>
      <c r="E125" s="51">
        <v>177.42</v>
      </c>
      <c r="F125" s="51">
        <v>157.62</v>
      </c>
      <c r="G125" s="51">
        <v>157.62</v>
      </c>
      <c r="H125" s="55">
        <v>157.62</v>
      </c>
      <c r="I125" s="55">
        <v>228.34</v>
      </c>
    </row>
    <row r="126" spans="1:9" ht="18.75">
      <c r="A126" s="49"/>
      <c r="B126" s="3" t="s">
        <v>173</v>
      </c>
      <c r="C126" s="4" t="s">
        <v>171</v>
      </c>
      <c r="D126" s="51">
        <v>1360.79</v>
      </c>
      <c r="E126" s="51">
        <v>1751.68</v>
      </c>
      <c r="F126" s="51">
        <v>1751.69</v>
      </c>
      <c r="G126" s="51">
        <v>1763.11</v>
      </c>
      <c r="H126" s="55">
        <v>1763.11</v>
      </c>
      <c r="I126" s="55">
        <v>2473.85</v>
      </c>
    </row>
    <row r="127" spans="1:9" ht="18.75">
      <c r="A127" s="49"/>
      <c r="B127" s="3" t="s">
        <v>174</v>
      </c>
      <c r="C127" s="4" t="s">
        <v>171</v>
      </c>
      <c r="D127" s="51">
        <v>163.37</v>
      </c>
      <c r="E127" s="51">
        <v>185.34</v>
      </c>
      <c r="F127" s="51">
        <v>185.34</v>
      </c>
      <c r="G127" s="51">
        <v>178.73</v>
      </c>
      <c r="H127" s="55">
        <v>178.73</v>
      </c>
      <c r="I127" s="55">
        <v>208.59</v>
      </c>
    </row>
    <row r="128" spans="1:9" ht="18.75">
      <c r="A128" s="49"/>
      <c r="B128" s="3" t="s">
        <v>175</v>
      </c>
      <c r="C128" s="4" t="s">
        <v>171</v>
      </c>
      <c r="D128" s="51">
        <v>123.15</v>
      </c>
      <c r="E128" s="51">
        <v>140.08</v>
      </c>
      <c r="F128" s="51">
        <v>140.08</v>
      </c>
      <c r="G128" s="51">
        <v>133.73</v>
      </c>
      <c r="H128" s="55">
        <v>133.73</v>
      </c>
      <c r="I128" s="55">
        <v>158.07</v>
      </c>
    </row>
    <row r="129" spans="1:9" ht="18.75">
      <c r="A129" s="49"/>
      <c r="B129" s="3" t="s">
        <v>176</v>
      </c>
      <c r="C129" s="4" t="s">
        <v>171</v>
      </c>
      <c r="D129" s="51">
        <v>346.49</v>
      </c>
      <c r="E129" s="51">
        <v>419.52</v>
      </c>
      <c r="F129" s="51">
        <v>412.73</v>
      </c>
      <c r="G129" s="51">
        <v>414.52</v>
      </c>
      <c r="H129" s="55">
        <v>414.52</v>
      </c>
      <c r="I129" s="55">
        <v>553.41</v>
      </c>
    </row>
    <row r="130" spans="1:9" ht="18.75">
      <c r="A130" s="49"/>
      <c r="B130" s="3" t="s">
        <v>177</v>
      </c>
      <c r="C130" s="4" t="s">
        <v>171</v>
      </c>
      <c r="D130" s="51">
        <v>1354.43</v>
      </c>
      <c r="E130" s="51">
        <v>1521.03</v>
      </c>
      <c r="F130" s="51">
        <v>1521.03</v>
      </c>
      <c r="G130" s="51">
        <v>1521.03</v>
      </c>
      <c r="H130" s="55">
        <v>1521.03</v>
      </c>
      <c r="I130" s="55">
        <v>1913.13</v>
      </c>
    </row>
    <row r="131" spans="1:9" ht="18.75">
      <c r="A131" s="49"/>
      <c r="B131" s="3" t="s">
        <v>178</v>
      </c>
      <c r="C131" s="4" t="s">
        <v>171</v>
      </c>
      <c r="D131" s="51">
        <v>177.61</v>
      </c>
      <c r="E131" s="51">
        <v>197.33</v>
      </c>
      <c r="F131" s="51">
        <v>197.33</v>
      </c>
      <c r="G131" s="51">
        <v>230.64</v>
      </c>
      <c r="H131" s="55">
        <v>230.64</v>
      </c>
      <c r="I131" s="56">
        <v>346.5</v>
      </c>
    </row>
    <row r="132" spans="1:9" ht="18.75">
      <c r="A132" s="49"/>
      <c r="B132" s="3" t="s">
        <v>179</v>
      </c>
      <c r="C132" s="4" t="s">
        <v>171</v>
      </c>
      <c r="D132" s="37">
        <v>224</v>
      </c>
      <c r="E132" s="51">
        <v>248.64</v>
      </c>
      <c r="F132" s="51">
        <v>248.64</v>
      </c>
      <c r="G132" s="51">
        <v>259.08</v>
      </c>
      <c r="H132" s="55">
        <v>259.08</v>
      </c>
      <c r="I132" s="55">
        <v>386.38</v>
      </c>
    </row>
    <row r="133" spans="1:9" ht="18.75">
      <c r="A133" s="49"/>
      <c r="B133" s="3" t="s">
        <v>180</v>
      </c>
      <c r="C133" s="4" t="s">
        <v>171</v>
      </c>
      <c r="D133" s="37">
        <v>211.86</v>
      </c>
      <c r="E133" s="51">
        <v>238.83</v>
      </c>
      <c r="F133" s="51">
        <v>568.19</v>
      </c>
      <c r="G133" s="51">
        <v>596.78</v>
      </c>
      <c r="H133" s="55">
        <v>596.78</v>
      </c>
      <c r="I133" s="56">
        <v>525.7418072127846</v>
      </c>
    </row>
    <row r="134" spans="1:9" ht="18.75">
      <c r="A134" s="49"/>
      <c r="B134" s="3" t="s">
        <v>181</v>
      </c>
      <c r="C134" s="4" t="s">
        <v>171</v>
      </c>
      <c r="D134" s="51">
        <v>218.15</v>
      </c>
      <c r="E134" s="51">
        <v>233.91</v>
      </c>
      <c r="F134" s="51">
        <v>239.91</v>
      </c>
      <c r="G134" s="37">
        <v>244.9</v>
      </c>
      <c r="H134" s="56">
        <v>244.9</v>
      </c>
      <c r="I134" s="56">
        <v>362.7</v>
      </c>
    </row>
    <row r="135" spans="1:9" ht="18.75">
      <c r="A135" s="49" t="s">
        <v>182</v>
      </c>
      <c r="B135" s="3" t="s">
        <v>183</v>
      </c>
      <c r="C135" s="4"/>
      <c r="D135" s="51"/>
      <c r="E135" s="51"/>
      <c r="F135" s="51"/>
      <c r="G135" s="51"/>
      <c r="H135" s="55"/>
      <c r="I135" s="55"/>
    </row>
    <row r="136" spans="1:9" ht="18.75">
      <c r="A136" s="49"/>
      <c r="B136" s="3" t="s">
        <v>156</v>
      </c>
      <c r="C136" s="4" t="s">
        <v>171</v>
      </c>
      <c r="D136" s="51">
        <v>199.75</v>
      </c>
      <c r="E136" s="51">
        <v>220.77</v>
      </c>
      <c r="F136" s="51">
        <v>220.77</v>
      </c>
      <c r="G136" s="51">
        <v>251.31</v>
      </c>
      <c r="H136" s="55">
        <v>251.31</v>
      </c>
      <c r="I136" s="55">
        <v>382.47</v>
      </c>
    </row>
    <row r="137" spans="1:9" ht="18.75">
      <c r="A137" s="49"/>
      <c r="B137" s="3" t="s">
        <v>172</v>
      </c>
      <c r="C137" s="4" t="s">
        <v>171</v>
      </c>
      <c r="D137" s="51">
        <v>154.82</v>
      </c>
      <c r="E137" s="51">
        <v>177.42</v>
      </c>
      <c r="F137" s="51">
        <v>157.62</v>
      </c>
      <c r="G137" s="51">
        <v>157.62</v>
      </c>
      <c r="H137" s="55">
        <v>157.62</v>
      </c>
      <c r="I137" s="55">
        <v>228.34</v>
      </c>
    </row>
    <row r="138" spans="1:9" ht="18.75">
      <c r="A138" s="49"/>
      <c r="B138" s="3" t="s">
        <v>173</v>
      </c>
      <c r="C138" s="4" t="s">
        <v>171</v>
      </c>
      <c r="D138" s="51">
        <v>1360.79</v>
      </c>
      <c r="E138" s="51">
        <v>1751.68</v>
      </c>
      <c r="F138" s="51">
        <v>1751.69</v>
      </c>
      <c r="G138" s="51">
        <v>1763.11</v>
      </c>
      <c r="H138" s="55">
        <v>1763.11</v>
      </c>
      <c r="I138" s="55">
        <v>2473.85</v>
      </c>
    </row>
    <row r="139" spans="1:9" ht="18.75">
      <c r="A139" s="49"/>
      <c r="B139" s="3" t="s">
        <v>174</v>
      </c>
      <c r="C139" s="4" t="s">
        <v>171</v>
      </c>
      <c r="D139" s="51">
        <v>163.37</v>
      </c>
      <c r="E139" s="51">
        <v>185.34</v>
      </c>
      <c r="F139" s="51">
        <v>185.34</v>
      </c>
      <c r="G139" s="51">
        <v>178.73</v>
      </c>
      <c r="H139" s="55">
        <v>178.73</v>
      </c>
      <c r="I139" s="55">
        <v>208.59</v>
      </c>
    </row>
    <row r="140" spans="1:9" ht="18.75">
      <c r="A140" s="49"/>
      <c r="B140" s="3" t="s">
        <v>175</v>
      </c>
      <c r="C140" s="4" t="s">
        <v>171</v>
      </c>
      <c r="D140" s="51">
        <v>123.15</v>
      </c>
      <c r="E140" s="51">
        <v>140.08</v>
      </c>
      <c r="F140" s="51">
        <v>140.08</v>
      </c>
      <c r="G140" s="51">
        <v>133.73</v>
      </c>
      <c r="H140" s="55">
        <v>133.73</v>
      </c>
      <c r="I140" s="55">
        <v>158.07</v>
      </c>
    </row>
    <row r="141" spans="1:9" ht="18.75">
      <c r="A141" s="49"/>
      <c r="B141" s="3" t="s">
        <v>184</v>
      </c>
      <c r="C141" s="4" t="s">
        <v>171</v>
      </c>
      <c r="D141" s="51">
        <v>338.2</v>
      </c>
      <c r="E141" s="51">
        <v>411.37</v>
      </c>
      <c r="F141" s="51">
        <v>411.37</v>
      </c>
      <c r="G141" s="51">
        <v>411.37</v>
      </c>
      <c r="H141" s="55">
        <v>411.37</v>
      </c>
      <c r="I141" s="55">
        <v>560.25</v>
      </c>
    </row>
    <row r="142" spans="1:9" ht="18.75">
      <c r="A142" s="49"/>
      <c r="B142" s="3" t="s">
        <v>185</v>
      </c>
      <c r="C142" s="4" t="s">
        <v>171</v>
      </c>
      <c r="D142" s="37">
        <v>177.7</v>
      </c>
      <c r="E142" s="51">
        <v>197.34</v>
      </c>
      <c r="F142" s="51">
        <v>197.34</v>
      </c>
      <c r="G142" s="51">
        <v>230.89</v>
      </c>
      <c r="H142" s="55">
        <v>230.89</v>
      </c>
      <c r="I142" s="55">
        <v>304.77</v>
      </c>
    </row>
    <row r="143" spans="1:9" ht="18.75">
      <c r="A143" s="49"/>
      <c r="B143" s="3" t="s">
        <v>179</v>
      </c>
      <c r="C143" s="4" t="s">
        <v>171</v>
      </c>
      <c r="D143" s="37">
        <v>224</v>
      </c>
      <c r="E143" s="51">
        <v>248.64</v>
      </c>
      <c r="F143" s="51">
        <v>248.64</v>
      </c>
      <c r="G143" s="51">
        <v>259.08</v>
      </c>
      <c r="H143" s="55">
        <v>259.08</v>
      </c>
      <c r="I143" s="55">
        <v>386.38</v>
      </c>
    </row>
    <row r="144" spans="1:9" ht="18.75">
      <c r="A144" s="49"/>
      <c r="B144" s="3" t="s">
        <v>187</v>
      </c>
      <c r="C144" s="4" t="s">
        <v>171</v>
      </c>
      <c r="D144" s="37">
        <v>211.86</v>
      </c>
      <c r="E144" s="51">
        <v>238.83</v>
      </c>
      <c r="F144" s="51">
        <v>216.75</v>
      </c>
      <c r="G144" s="51">
        <v>216.75</v>
      </c>
      <c r="H144" s="55">
        <v>216.75</v>
      </c>
      <c r="I144" s="55">
        <v>216.75</v>
      </c>
    </row>
    <row r="145" spans="1:9" ht="18.75">
      <c r="A145" s="49"/>
      <c r="B145" s="3" t="s">
        <v>188</v>
      </c>
      <c r="C145" s="4" t="s">
        <v>171</v>
      </c>
      <c r="D145" s="37">
        <v>495.45</v>
      </c>
      <c r="E145" s="51">
        <v>564.8</v>
      </c>
      <c r="F145" s="51">
        <v>564.8</v>
      </c>
      <c r="G145" s="51">
        <v>578.13</v>
      </c>
      <c r="H145" s="55">
        <v>578.13</v>
      </c>
      <c r="I145" s="55">
        <v>609.45</v>
      </c>
    </row>
    <row r="146" spans="1:9" ht="18.75">
      <c r="A146" s="49"/>
      <c r="B146" s="3" t="s">
        <v>181</v>
      </c>
      <c r="C146" s="4" t="s">
        <v>171</v>
      </c>
      <c r="D146" s="51">
        <v>218.15</v>
      </c>
      <c r="E146" s="51">
        <v>233.91</v>
      </c>
      <c r="F146" s="51">
        <v>233.91</v>
      </c>
      <c r="G146" s="37">
        <v>244.9</v>
      </c>
      <c r="H146" s="56">
        <v>244.9</v>
      </c>
      <c r="I146" s="56">
        <v>362.7</v>
      </c>
    </row>
    <row r="147" spans="1:9" ht="18.75">
      <c r="A147" s="49" t="s">
        <v>189</v>
      </c>
      <c r="B147" s="3" t="s">
        <v>190</v>
      </c>
      <c r="C147" s="4"/>
      <c r="D147" s="51"/>
      <c r="E147" s="51"/>
      <c r="F147" s="51"/>
      <c r="G147" s="51"/>
      <c r="H147" s="55"/>
      <c r="I147" s="55"/>
    </row>
    <row r="148" spans="1:9" ht="18.75">
      <c r="A148" s="49"/>
      <c r="B148" s="3" t="s">
        <v>191</v>
      </c>
      <c r="C148" s="4"/>
      <c r="D148" s="51">
        <v>343.01</v>
      </c>
      <c r="E148" s="51">
        <v>423.35</v>
      </c>
      <c r="F148" s="51">
        <v>423.35</v>
      </c>
      <c r="G148" s="51">
        <v>423.35</v>
      </c>
      <c r="H148" s="55">
        <v>423.35</v>
      </c>
      <c r="I148" s="55">
        <v>534.95</v>
      </c>
    </row>
    <row r="149" spans="1:9" ht="18.75">
      <c r="A149" s="38"/>
      <c r="B149" s="39" t="s">
        <v>192</v>
      </c>
      <c r="C149" s="40" t="s">
        <v>171</v>
      </c>
      <c r="D149" s="41">
        <v>343.01</v>
      </c>
      <c r="E149" s="41">
        <v>423.35</v>
      </c>
      <c r="F149" s="41">
        <v>423.35</v>
      </c>
      <c r="G149" s="41">
        <v>423.35</v>
      </c>
      <c r="H149" s="57">
        <v>423.35</v>
      </c>
      <c r="I149" s="57">
        <v>534.95</v>
      </c>
    </row>
    <row r="150" spans="1:9" ht="18.75">
      <c r="A150" s="49"/>
      <c r="B150" s="3" t="s">
        <v>193</v>
      </c>
      <c r="C150" s="4"/>
      <c r="D150" s="51">
        <v>1354.43</v>
      </c>
      <c r="E150" s="51">
        <v>1521.03</v>
      </c>
      <c r="F150" s="51">
        <v>1521.03</v>
      </c>
      <c r="G150" s="51">
        <v>1521.03</v>
      </c>
      <c r="H150" s="51">
        <v>1521.03</v>
      </c>
      <c r="I150" s="51">
        <v>1913.13</v>
      </c>
    </row>
    <row r="151" spans="1:9" ht="18.75">
      <c r="A151" s="38"/>
      <c r="B151" s="39" t="s">
        <v>192</v>
      </c>
      <c r="C151" s="40" t="s">
        <v>171</v>
      </c>
      <c r="D151" s="41">
        <v>1354.43</v>
      </c>
      <c r="E151" s="41">
        <v>1521.03</v>
      </c>
      <c r="F151" s="41">
        <v>1521.03</v>
      </c>
      <c r="G151" s="41">
        <v>1521.03</v>
      </c>
      <c r="H151" s="41">
        <v>1521.03</v>
      </c>
      <c r="I151" s="41">
        <v>1913.13</v>
      </c>
    </row>
    <row r="152" spans="1:9" ht="18.75">
      <c r="A152" s="49"/>
      <c r="B152" s="3" t="s">
        <v>161</v>
      </c>
      <c r="C152" s="4"/>
      <c r="D152" s="51">
        <v>175.29</v>
      </c>
      <c r="E152" s="51">
        <v>193.68</v>
      </c>
      <c r="F152" s="51">
        <v>193.68</v>
      </c>
      <c r="G152" s="51">
        <v>226.61</v>
      </c>
      <c r="H152" s="51">
        <v>226.61</v>
      </c>
      <c r="I152" s="51">
        <v>299.13</v>
      </c>
    </row>
    <row r="153" spans="1:9" ht="18.75">
      <c r="A153" s="38"/>
      <c r="B153" s="39" t="s">
        <v>192</v>
      </c>
      <c r="C153" s="40" t="s">
        <v>171</v>
      </c>
      <c r="D153" s="41">
        <v>175.29</v>
      </c>
      <c r="E153" s="41">
        <v>193.68</v>
      </c>
      <c r="F153" s="41">
        <v>193.68</v>
      </c>
      <c r="G153" s="41">
        <v>226.61</v>
      </c>
      <c r="H153" s="41">
        <v>226.61</v>
      </c>
      <c r="I153" s="41">
        <v>299.13</v>
      </c>
    </row>
    <row r="154" spans="1:9" ht="18.75">
      <c r="A154" s="49"/>
      <c r="B154" s="3" t="s">
        <v>194</v>
      </c>
      <c r="C154" s="4"/>
      <c r="D154" s="51">
        <v>209.23</v>
      </c>
      <c r="E154" s="51">
        <v>234.73</v>
      </c>
      <c r="F154" s="51">
        <v>216.7</v>
      </c>
      <c r="G154" s="51">
        <v>216.7</v>
      </c>
      <c r="H154" s="51">
        <v>216.7</v>
      </c>
      <c r="I154" s="51">
        <v>216.7</v>
      </c>
    </row>
    <row r="155" spans="1:9" ht="18.75">
      <c r="A155" s="38"/>
      <c r="B155" s="39" t="s">
        <v>195</v>
      </c>
      <c r="C155" s="40" t="s">
        <v>171</v>
      </c>
      <c r="D155" s="41">
        <v>209.23</v>
      </c>
      <c r="E155" s="41">
        <v>234.73</v>
      </c>
      <c r="F155" s="41">
        <v>216.7</v>
      </c>
      <c r="G155" s="41">
        <v>216.7</v>
      </c>
      <c r="H155" s="41">
        <v>216.7</v>
      </c>
      <c r="I155" s="41">
        <v>216.7</v>
      </c>
    </row>
    <row r="156" spans="1:9" ht="18.75">
      <c r="A156" s="49" t="s">
        <v>196</v>
      </c>
      <c r="B156" s="3" t="s">
        <v>197</v>
      </c>
      <c r="C156" s="4"/>
      <c r="D156" s="51"/>
      <c r="E156" s="51"/>
      <c r="F156" s="51"/>
      <c r="G156" s="51"/>
      <c r="H156" s="51"/>
      <c r="I156" s="51"/>
    </row>
    <row r="157" spans="1:9" ht="18.75">
      <c r="A157" s="49"/>
      <c r="B157" s="3" t="s">
        <v>198</v>
      </c>
      <c r="C157" s="4" t="s">
        <v>171</v>
      </c>
      <c r="D157" s="51">
        <v>838.07</v>
      </c>
      <c r="E157" s="51">
        <v>938.62</v>
      </c>
      <c r="F157" s="51">
        <v>938.62</v>
      </c>
      <c r="G157" s="51">
        <v>980.86</v>
      </c>
      <c r="H157" s="51">
        <v>980.36</v>
      </c>
      <c r="I157" s="51">
        <v>1068.49</v>
      </c>
    </row>
    <row r="158" spans="1:9" ht="18.75">
      <c r="A158" s="49" t="s">
        <v>199</v>
      </c>
      <c r="B158" s="3" t="s">
        <v>200</v>
      </c>
      <c r="C158" s="4" t="s">
        <v>186</v>
      </c>
      <c r="D158" s="4" t="s">
        <v>186</v>
      </c>
      <c r="E158" s="4" t="s">
        <v>186</v>
      </c>
      <c r="F158" s="4" t="s">
        <v>186</v>
      </c>
      <c r="G158" s="4" t="s">
        <v>186</v>
      </c>
      <c r="H158" s="4" t="s">
        <v>186</v>
      </c>
      <c r="I158" s="4" t="s">
        <v>186</v>
      </c>
    </row>
    <row r="159" spans="1:9" ht="18.75">
      <c r="A159" s="49" t="s">
        <v>201</v>
      </c>
      <c r="B159" s="3" t="s">
        <v>202</v>
      </c>
      <c r="C159" s="4" t="s">
        <v>203</v>
      </c>
      <c r="D159" s="4" t="s">
        <v>186</v>
      </c>
      <c r="E159" s="4" t="s">
        <v>186</v>
      </c>
      <c r="F159" s="4" t="s">
        <v>186</v>
      </c>
      <c r="G159" s="4" t="s">
        <v>186</v>
      </c>
      <c r="H159" s="4" t="s">
        <v>186</v>
      </c>
      <c r="I159" s="4" t="s">
        <v>186</v>
      </c>
    </row>
    <row r="160" spans="1:9" ht="18.75">
      <c r="A160" s="49" t="s">
        <v>204</v>
      </c>
      <c r="B160" s="3" t="s">
        <v>205</v>
      </c>
      <c r="C160" s="4" t="s">
        <v>171</v>
      </c>
      <c r="D160" s="51"/>
      <c r="E160" s="51"/>
      <c r="F160" s="51"/>
      <c r="G160" s="51"/>
      <c r="H160" s="51"/>
      <c r="I160" s="51"/>
    </row>
    <row r="161" spans="1:9" ht="18.75">
      <c r="A161" s="42" t="s">
        <v>206</v>
      </c>
      <c r="B161" s="3" t="s">
        <v>207</v>
      </c>
      <c r="C161" s="4" t="s">
        <v>208</v>
      </c>
      <c r="D161" s="51"/>
      <c r="E161" s="51"/>
      <c r="F161" s="51"/>
      <c r="G161" s="51"/>
      <c r="H161" s="51"/>
      <c r="I161" s="51"/>
    </row>
    <row r="162" spans="1:9" ht="18.75">
      <c r="A162" s="42"/>
      <c r="B162" s="3" t="s">
        <v>157</v>
      </c>
      <c r="C162" s="4"/>
      <c r="D162" s="51">
        <v>5.48</v>
      </c>
      <c r="E162" s="51">
        <v>6.26</v>
      </c>
      <c r="F162" s="51">
        <v>6.26</v>
      </c>
      <c r="G162" s="51">
        <v>6.29</v>
      </c>
      <c r="H162" s="51">
        <v>6.29</v>
      </c>
      <c r="I162" s="51">
        <v>9.11</v>
      </c>
    </row>
    <row r="163" spans="1:9" ht="18.75">
      <c r="A163" s="43"/>
      <c r="B163" s="39" t="s">
        <v>209</v>
      </c>
      <c r="C163" s="40" t="s">
        <v>208</v>
      </c>
      <c r="D163" s="41">
        <v>5.48</v>
      </c>
      <c r="E163" s="41">
        <v>6.26</v>
      </c>
      <c r="F163" s="41">
        <v>6.26</v>
      </c>
      <c r="G163" s="41">
        <v>6.29</v>
      </c>
      <c r="H163" s="41">
        <v>6.29</v>
      </c>
      <c r="I163" s="41">
        <v>9.11</v>
      </c>
    </row>
    <row r="164" spans="1:9" ht="18.75">
      <c r="A164" s="42"/>
      <c r="B164" s="3" t="s">
        <v>180</v>
      </c>
      <c r="C164" s="4"/>
      <c r="D164" s="51">
        <v>18.99</v>
      </c>
      <c r="E164" s="51">
        <v>19.38</v>
      </c>
      <c r="F164" s="51">
        <v>19.38</v>
      </c>
      <c r="G164" s="51">
        <v>20.19</v>
      </c>
      <c r="H164" s="51">
        <v>20.19</v>
      </c>
      <c r="I164" s="51">
        <v>24.79</v>
      </c>
    </row>
    <row r="165" spans="1:9" ht="18.75">
      <c r="A165" s="44"/>
      <c r="B165" s="39" t="s">
        <v>209</v>
      </c>
      <c r="C165" s="40" t="s">
        <v>208</v>
      </c>
      <c r="D165" s="41">
        <v>18.99</v>
      </c>
      <c r="E165" s="41">
        <v>19.38</v>
      </c>
      <c r="F165" s="41">
        <v>19.38</v>
      </c>
      <c r="G165" s="41">
        <v>20.19</v>
      </c>
      <c r="H165" s="41">
        <v>20.19</v>
      </c>
      <c r="I165" s="41">
        <v>24.79</v>
      </c>
    </row>
    <row r="166" spans="1:9" ht="18.75">
      <c r="A166" s="44"/>
      <c r="B166" s="3" t="s">
        <v>210</v>
      </c>
      <c r="C166" s="4"/>
      <c r="D166" s="51">
        <v>20.38</v>
      </c>
      <c r="E166" s="51">
        <v>21.36</v>
      </c>
      <c r="F166" s="51">
        <v>16.84</v>
      </c>
      <c r="G166" s="51">
        <v>16.84</v>
      </c>
      <c r="H166" s="51">
        <v>16.84</v>
      </c>
      <c r="I166" s="51">
        <v>18.73</v>
      </c>
    </row>
    <row r="167" spans="1:9" ht="18.75">
      <c r="A167" s="44"/>
      <c r="B167" s="39" t="s">
        <v>209</v>
      </c>
      <c r="C167" s="40" t="s">
        <v>208</v>
      </c>
      <c r="D167" s="41">
        <v>20.38</v>
      </c>
      <c r="E167" s="41">
        <v>21.36</v>
      </c>
      <c r="F167" s="41">
        <v>16.05</v>
      </c>
      <c r="G167" s="41">
        <v>16.05</v>
      </c>
      <c r="H167" s="41">
        <v>16.05</v>
      </c>
      <c r="I167" s="41">
        <v>18.85</v>
      </c>
    </row>
    <row r="168" spans="1:9" ht="18.75">
      <c r="A168" s="44"/>
      <c r="B168" s="39" t="s">
        <v>211</v>
      </c>
      <c r="C168" s="40" t="s">
        <v>208</v>
      </c>
      <c r="D168" s="41" t="s">
        <v>186</v>
      </c>
      <c r="E168" s="41" t="s">
        <v>186</v>
      </c>
      <c r="F168" s="41">
        <v>16.91</v>
      </c>
      <c r="G168" s="41">
        <v>16.91</v>
      </c>
      <c r="H168" s="41">
        <v>16.91</v>
      </c>
      <c r="I168" s="41">
        <v>17.64</v>
      </c>
    </row>
    <row r="169" spans="1:9" ht="18.75">
      <c r="A169" s="44"/>
      <c r="B169" s="3" t="s">
        <v>212</v>
      </c>
      <c r="C169" s="45"/>
      <c r="D169" s="41" t="s">
        <v>186</v>
      </c>
      <c r="E169" s="41" t="s">
        <v>186</v>
      </c>
      <c r="F169" s="41">
        <v>23.25</v>
      </c>
      <c r="G169" s="41">
        <v>23.25</v>
      </c>
      <c r="H169" s="41">
        <v>29.06</v>
      </c>
      <c r="I169" s="41">
        <v>29.06</v>
      </c>
    </row>
    <row r="170" spans="1:9" ht="18.75">
      <c r="A170" s="44"/>
      <c r="B170" s="39" t="s">
        <v>209</v>
      </c>
      <c r="C170" s="40" t="s">
        <v>208</v>
      </c>
      <c r="D170" s="41" t="s">
        <v>186</v>
      </c>
      <c r="E170" s="41" t="s">
        <v>186</v>
      </c>
      <c r="F170" s="41">
        <v>23.25</v>
      </c>
      <c r="G170" s="41">
        <v>23.25</v>
      </c>
      <c r="H170" s="41">
        <v>29.06</v>
      </c>
      <c r="I170" s="41">
        <v>29.06</v>
      </c>
    </row>
    <row r="171" spans="1:9" ht="18.75">
      <c r="A171" s="44"/>
      <c r="B171" s="3" t="s">
        <v>164</v>
      </c>
      <c r="C171" s="4"/>
      <c r="D171" s="51">
        <v>30.86</v>
      </c>
      <c r="E171" s="51">
        <v>37.27</v>
      </c>
      <c r="F171" s="51">
        <v>37.27</v>
      </c>
      <c r="G171" s="51">
        <v>38.74</v>
      </c>
      <c r="H171" s="51">
        <v>38.74</v>
      </c>
      <c r="I171" s="51">
        <v>41.07</v>
      </c>
    </row>
    <row r="172" spans="1:9" ht="18.75">
      <c r="A172" s="44"/>
      <c r="B172" s="39" t="s">
        <v>209</v>
      </c>
      <c r="C172" s="40" t="s">
        <v>208</v>
      </c>
      <c r="D172" s="41">
        <v>30.86</v>
      </c>
      <c r="E172" s="41">
        <v>37.27</v>
      </c>
      <c r="F172" s="41">
        <v>37.27</v>
      </c>
      <c r="G172" s="41">
        <v>38.74</v>
      </c>
      <c r="H172" s="41">
        <v>38.74</v>
      </c>
      <c r="I172" s="41">
        <v>41.07</v>
      </c>
    </row>
  </sheetData>
  <sheetProtection/>
  <mergeCells count="67">
    <mergeCell ref="C23:F23"/>
    <mergeCell ref="C24:F24"/>
    <mergeCell ref="E32:E34"/>
    <mergeCell ref="A76:B76"/>
    <mergeCell ref="E66:E67"/>
    <mergeCell ref="F32:F34"/>
    <mergeCell ref="D57:G57"/>
    <mergeCell ref="G66:G67"/>
    <mergeCell ref="D75:G75"/>
    <mergeCell ref="C25:F25"/>
    <mergeCell ref="C19:F19"/>
    <mergeCell ref="C20:F20"/>
    <mergeCell ref="C21:F21"/>
    <mergeCell ref="B84:I84"/>
    <mergeCell ref="A20:B20"/>
    <mergeCell ref="A21:B21"/>
    <mergeCell ref="A22:B22"/>
    <mergeCell ref="A23:B23"/>
    <mergeCell ref="A24:B24"/>
    <mergeCell ref="G32:G34"/>
    <mergeCell ref="B32:B34"/>
    <mergeCell ref="A32:A34"/>
    <mergeCell ref="C32:C34"/>
    <mergeCell ref="D32:D34"/>
    <mergeCell ref="C22:I22"/>
    <mergeCell ref="A25:B25"/>
    <mergeCell ref="A17:B17"/>
    <mergeCell ref="A18:B18"/>
    <mergeCell ref="A19:B19"/>
    <mergeCell ref="H3:I3"/>
    <mergeCell ref="E4:F4"/>
    <mergeCell ref="H12:I12"/>
    <mergeCell ref="A6:I6"/>
    <mergeCell ref="B7:I7"/>
    <mergeCell ref="B8:I8"/>
    <mergeCell ref="B9:I9"/>
    <mergeCell ref="A10:I10"/>
    <mergeCell ref="A14:I14"/>
    <mergeCell ref="C16:I16"/>
    <mergeCell ref="A16:B16"/>
    <mergeCell ref="C17:F17"/>
    <mergeCell ref="C18:F18"/>
    <mergeCell ref="B85:I85"/>
    <mergeCell ref="B82:I82"/>
    <mergeCell ref="B83:I83"/>
    <mergeCell ref="H91:I91"/>
    <mergeCell ref="H87:I87"/>
    <mergeCell ref="H88:I88"/>
    <mergeCell ref="B86:I86"/>
    <mergeCell ref="A89:I89"/>
    <mergeCell ref="A91:A92"/>
    <mergeCell ref="B91:B92"/>
    <mergeCell ref="C91:C92"/>
    <mergeCell ref="D91:E91"/>
    <mergeCell ref="F91:G91"/>
    <mergeCell ref="H28:I28"/>
    <mergeCell ref="D42:D43"/>
    <mergeCell ref="D59:D60"/>
    <mergeCell ref="D66:D67"/>
    <mergeCell ref="B81:I81"/>
    <mergeCell ref="B77:I77"/>
    <mergeCell ref="B78:I78"/>
    <mergeCell ref="B79:I79"/>
    <mergeCell ref="B80:I80"/>
    <mergeCell ref="H29:I29"/>
    <mergeCell ref="A30:I30"/>
    <mergeCell ref="F66:F67"/>
  </mergeCells>
  <hyperlinks>
    <hyperlink ref="C23" r:id="rId1" display="info@rosenergoatom.ru"/>
  </hyperlinks>
  <printOptions/>
  <pageMargins left="0.2755905511811024" right="0.2755905511811024" top="0.3937007874015748" bottom="0.3937007874015748" header="0.31496062992125984" footer="0.31496062992125984"/>
  <pageSetup fitToHeight="10" horizontalDpi="600" verticalDpi="600" orientation="portrait" paperSize="8" scale="59" r:id="rId3"/>
  <rowBreaks count="3" manualBreakCount="3">
    <brk id="27" max="8" man="1"/>
    <brk id="75" max="8" man="1"/>
    <brk id="8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Шпетова</dc:creator>
  <cp:keywords/>
  <dc:description/>
  <cp:lastModifiedBy>Aleksandr</cp:lastModifiedBy>
  <cp:lastPrinted>2014-09-26T12:23:21Z</cp:lastPrinted>
  <dcterms:created xsi:type="dcterms:W3CDTF">2014-06-23T06:27:07Z</dcterms:created>
  <dcterms:modified xsi:type="dcterms:W3CDTF">2014-10-24T08:48:56Z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